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1-5\"/>
    </mc:Choice>
  </mc:AlternateContent>
  <xr:revisionPtr revIDLastSave="0" documentId="13_ncr:1_{0F87F672-E328-4FF8-8B4F-5E2571ECAD23}" xr6:coauthVersionLast="47" xr6:coauthVersionMax="47" xr10:uidLastSave="{00000000-0000-0000-0000-000000000000}"/>
  <bookViews>
    <workbookView xWindow="-120" yWindow="-120" windowWidth="29040" windowHeight="15720" tabRatio="838" activeTab="4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اغلاقات" sheetId="82" r:id="rId4"/>
    <sheet name="التقرير الاسبوعي للمنصة النظامي" sheetId="77" r:id="rId5"/>
    <sheet name="التقرير الاسبوعي للمنصة الثاني" sheetId="79" r:id="rId6"/>
    <sheet name="الشركات غير مفصحة" sheetId="76" r:id="rId7"/>
  </sheets>
  <calcPr calcId="181029"/>
</workbook>
</file>

<file path=xl/calcChain.xml><?xml version="1.0" encoding="utf-8"?>
<calcChain xmlns="http://schemas.openxmlformats.org/spreadsheetml/2006/main">
  <c r="L91" i="73" l="1"/>
  <c r="M91" i="73"/>
  <c r="K91" i="73"/>
  <c r="N32" i="73"/>
  <c r="M32" i="73"/>
  <c r="L32" i="73"/>
  <c r="K32" i="73"/>
  <c r="K25" i="73"/>
  <c r="L25" i="73"/>
  <c r="M25" i="73"/>
  <c r="G12" i="81"/>
  <c r="H12" i="81"/>
  <c r="I12" i="81"/>
  <c r="L13" i="79" l="1"/>
  <c r="M13" i="79"/>
  <c r="K13" i="79"/>
  <c r="F24" i="55"/>
  <c r="F23" i="55"/>
  <c r="E23" i="55"/>
  <c r="D23" i="55"/>
  <c r="F20" i="55"/>
  <c r="E20" i="55"/>
  <c r="D20" i="55"/>
  <c r="F17" i="55"/>
  <c r="E17" i="55"/>
  <c r="E24" i="55" s="1"/>
  <c r="D17" i="55"/>
  <c r="D24" i="55" s="1"/>
  <c r="F7" i="55"/>
  <c r="F8" i="55" s="1"/>
  <c r="E7" i="55"/>
  <c r="E8" i="55" s="1"/>
  <c r="D7" i="55"/>
  <c r="D8" i="55" s="1"/>
  <c r="N13" i="79"/>
  <c r="H15" i="81"/>
  <c r="I15" i="81"/>
  <c r="G15" i="81"/>
  <c r="K23" i="79" l="1"/>
  <c r="L23" i="79"/>
  <c r="M23" i="79"/>
  <c r="J35" i="77"/>
  <c r="K35" i="77"/>
  <c r="L35" i="77"/>
  <c r="K16" i="79"/>
  <c r="L16" i="79"/>
  <c r="M16" i="79"/>
  <c r="J15" i="81" l="1"/>
  <c r="J8" i="81"/>
  <c r="K10" i="79" l="1"/>
  <c r="L10" i="79"/>
  <c r="M10" i="79"/>
  <c r="K10" i="76"/>
  <c r="L10" i="76"/>
  <c r="M10" i="76"/>
  <c r="J57" i="77"/>
  <c r="K57" i="77"/>
  <c r="L57" i="77"/>
  <c r="K26" i="79"/>
  <c r="L26" i="79"/>
  <c r="M26" i="79"/>
  <c r="K19" i="79"/>
  <c r="L19" i="79"/>
  <c r="M19" i="79"/>
  <c r="K23" i="76"/>
  <c r="L23" i="76"/>
  <c r="M23" i="76"/>
  <c r="M27" i="79" l="1"/>
  <c r="L27" i="79"/>
  <c r="K27" i="79"/>
  <c r="J63" i="77"/>
  <c r="K63" i="77"/>
  <c r="L63" i="77"/>
  <c r="J19" i="77" l="1"/>
  <c r="K19" i="77"/>
  <c r="L19" i="77"/>
  <c r="J28" i="77" l="1"/>
  <c r="K28" i="77"/>
  <c r="L28" i="77"/>
  <c r="J49" i="77"/>
  <c r="K49" i="77"/>
  <c r="L49" i="77"/>
  <c r="K17" i="76"/>
  <c r="G8" i="81" l="1"/>
  <c r="G16" i="81" s="1"/>
  <c r="H8" i="81"/>
  <c r="H16" i="81" s="1"/>
  <c r="I8" i="81"/>
  <c r="I16" i="81" s="1"/>
  <c r="L20" i="76" l="1"/>
  <c r="M20" i="76"/>
  <c r="K20" i="76"/>
  <c r="K52" i="73"/>
  <c r="L52" i="73"/>
  <c r="M52" i="73"/>
  <c r="L17" i="76" l="1"/>
  <c r="M17" i="76"/>
  <c r="K6" i="76" l="1"/>
  <c r="K24" i="76" s="1"/>
  <c r="L6" i="76"/>
  <c r="L24" i="76" s="1"/>
  <c r="M6" i="76"/>
  <c r="M24" i="76" s="1"/>
  <c r="J23" i="77" l="1"/>
  <c r="K23" i="77"/>
  <c r="L23" i="77"/>
  <c r="J64" i="77" l="1"/>
  <c r="L64" i="77"/>
  <c r="K64" i="77"/>
  <c r="K38" i="73" l="1"/>
  <c r="L38" i="73"/>
  <c r="M38" i="73"/>
  <c r="K70" i="73" l="1"/>
  <c r="L70" i="73"/>
  <c r="M70" i="73"/>
  <c r="K29" i="73" l="1"/>
  <c r="L29" i="73"/>
  <c r="M29" i="73"/>
  <c r="K90" i="73" l="1"/>
  <c r="L90" i="73"/>
  <c r="M90" i="73"/>
  <c r="K83" i="73" l="1"/>
  <c r="L83" i="73"/>
  <c r="M83" i="73"/>
</calcChain>
</file>

<file path=xl/sharedStrings.xml><?xml version="1.0" encoding="utf-8"?>
<sst xmlns="http://schemas.openxmlformats.org/spreadsheetml/2006/main" count="1345" uniqueCount="453">
  <si>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</si>
  <si>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</si>
  <si>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</si>
  <si>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</si>
  <si>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</si>
  <si>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</si>
  <si>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</si>
  <si>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</si>
  <si>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</si>
  <si>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</si>
  <si>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</si>
  <si>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</si>
  <si>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</si>
  <si>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</si>
  <si>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</si>
  <si>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</si>
  <si>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</si>
  <si>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</si>
  <si>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</si>
  <si>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</si>
  <si>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</si>
  <si>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</si>
  <si>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</si>
  <si>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</si>
  <si>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</si>
  <si>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</si>
  <si>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</si>
  <si>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</si>
  <si>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</si>
  <si>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</si>
  <si>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</si>
  <si>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</si>
  <si>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</si>
  <si>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</si>
  <si>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</si>
  <si>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</si>
  <si>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</si>
  <si>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</si>
  <si>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</si>
  <si>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</si>
  <si>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</si>
  <si>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</si>
  <si>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</si>
  <si>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</si>
  <si>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</si>
  <si>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</si>
  <si>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</si>
  <si>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</si>
  <si>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</si>
  <si>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</si>
  <si>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</si>
  <si>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</si>
  <si>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</si>
  <si>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</si>
  <si>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</si>
  <si>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</si>
  <si>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</si>
  <si>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</si>
  <si>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</si>
  <si>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</si>
  <si>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</si>
  <si>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</si>
  <si>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</si>
  <si>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</si>
  <si>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</si>
  <si>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</si>
  <si>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</si>
  <si>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</si>
  <si>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</si>
  <si>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</si>
  <si>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</si>
  <si>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</si>
  <si>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</si>
  <si>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</si>
  <si>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</si>
  <si>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</si>
  <si>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</si>
  <si>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</si>
  <si>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</si>
  <si>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</si>
  <si>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</si>
  <si>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</si>
  <si>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</si>
  <si>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</si>
  <si>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</si>
  <si>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</si>
  <si>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</si>
  <si>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</si>
  <si>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</si>
  <si>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</si>
  <si>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</si>
  <si>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</si>
  <si>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</si>
  <si>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</si>
  <si>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</si>
  <si>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</si>
  <si>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</si>
  <si>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</si>
  <si>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</si>
  <si>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</si>
  <si>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</si>
  <si>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</si>
  <si>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</si>
  <si>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</si>
  <si>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</si>
  <si>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</si>
  <si>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</si>
  <si>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</si>
  <si>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</si>
  <si>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</si>
  <si>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</si>
  <si>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</si>
  <si>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</si>
  <si>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</si>
  <si>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</si>
  <si>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</si>
  <si>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</si>
  <si>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</si>
  <si>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</si>
  <si>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</si>
  <si>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</si>
  <si>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</si>
  <si>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</si>
  <si>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</si>
  <si>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</si>
  <si>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</si>
  <si>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</si>
  <si>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</si>
  <si>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</si>
  <si>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</si>
  <si>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</si>
  <si>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</si>
  <si>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</si>
  <si>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</si>
  <si>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</si>
  <si>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</si>
  <si>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</si>
  <si>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</si>
  <si>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</si>
  <si>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</si>
  <si>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</si>
  <si>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</si>
  <si>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</si>
  <si>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</si>
  <si>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</si>
  <si>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</si>
  <si>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</si>
  <si>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</si>
  <si>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</si>
  <si>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</si>
  <si>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</si>
  <si>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</si>
  <si>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</si>
  <si>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</si>
  <si>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</si>
  <si>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</si>
  <si>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</si>
  <si>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</si>
  <si>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</si>
  <si>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</si>
  <si>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</si>
  <si>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</si>
  <si>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</si>
  <si>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</si>
  <si>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</si>
  <si>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</si>
  <si>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</si>
  <si>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</si>
  <si>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</si>
  <si>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</si>
  <si>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</si>
  <si>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</si>
  <si>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</si>
  <si>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</si>
  <si>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</si>
  <si>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</si>
  <si>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</si>
  <si>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</si>
  <si>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</si>
  <si>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</si>
  <si>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</si>
  <si>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</si>
  <si>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</si>
  <si>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</si>
  <si>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</si>
  <si>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</si>
  <si>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</si>
  <si>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</si>
  <si>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</si>
  <si>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</si>
  <si>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</si>
  <si>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</si>
  <si>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</si>
  <si>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</si>
  <si>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</si>
  <si>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</si>
  <si>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</si>
  <si>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</si>
  <si>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</si>
  <si>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</si>
  <si>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</si>
  <si>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</si>
  <si>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</si>
  <si>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</si>
  <si>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</si>
  <si>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</si>
  <si>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</si>
  <si>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</si>
  <si>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</si>
  <si>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</si>
  <si>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</si>
  <si>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</si>
  <si>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</si>
  <si>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</si>
  <si>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</si>
  <si>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</si>
  <si>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</si>
  <si>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</si>
  <si>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</si>
  <si>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</si>
  <si>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</si>
  <si>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</si>
  <si>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</si>
  <si>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</si>
  <si>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</si>
  <si>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</si>
  <si>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</si>
  <si>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</si>
  <si>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</si>
  <si>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</si>
  <si>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</si>
  <si>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</si>
  <si>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</si>
  <si>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</si>
  <si>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</si>
  <si>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</si>
  <si>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</si>
  <si>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</si>
  <si>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</si>
  <si>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</si>
  <si>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</si>
  <si>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</si>
  <si>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</si>
  <si>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</si>
  <si>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</si>
  <si>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</si>
  <si>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</si>
  <si>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</si>
  <si>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</si>
  <si>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</si>
  <si>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</si>
  <si>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</si>
  <si>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</si>
  <si>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</si>
  <si>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</si>
  <si>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</si>
  <si>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</si>
  <si>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</si>
  <si>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</si>
  <si>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</si>
  <si>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</si>
  <si>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</si>
  <si>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</si>
  <si>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</si>
  <si>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</si>
  <si>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</si>
  <si>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</si>
  <si>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</si>
  <si>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</si>
  <si>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</si>
  <si>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</si>
  <si>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</si>
  <si>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</si>
  <si>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</si>
  <si>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</si>
  <si>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</si>
  <si>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</si>
  <si>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</si>
  <si>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</si>
  <si>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</si>
  <si>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</si>
  <si>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</si>
  <si>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</si>
  <si>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</si>
  <si>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</si>
  <si>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</si>
  <si>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</si>
  <si>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</si>
  <si>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</si>
  <si>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</si>
  <si>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</si>
  <si>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</si>
  <si>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</si>
  <si>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</si>
  <si>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</si>
  <si>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</si>
  <si>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</si>
  <si>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</si>
  <si>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</si>
  <si>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</si>
  <si>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</si>
  <si>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</si>
  <si>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</si>
  <si>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</si>
  <si>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</si>
  <si>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</si>
  <si>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</si>
  <si>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</si>
  <si>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</si>
  <si>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</si>
  <si>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</si>
  <si>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</si>
  <si>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</si>
  <si>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</si>
  <si>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</si>
  <si>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</si>
  <si>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</si>
  <si>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</si>
  <si>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</si>
  <si>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</si>
  <si>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</si>
  <si>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</si>
  <si>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</si>
  <si>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</si>
  <si>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</si>
  <si>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</si>
  <si>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</si>
  <si>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</si>
  <si>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</si>
  <si>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</si>
  <si>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</si>
  <si>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</si>
  <si>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</si>
  <si>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</si>
  <si>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</si>
  <si>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</si>
  <si>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</si>
  <si>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</si>
  <si>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</si>
  <si>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</si>
  <si>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</si>
  <si>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</si>
  <si>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</si>
  <si>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</si>
  <si>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</si>
  <si>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</si>
  <si>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</si>
  <si>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</si>
  <si>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</si>
  <si>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</si>
  <si>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</si>
  <si>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</si>
  <si>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</si>
  <si>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</si>
  <si>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</si>
  <si>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</si>
  <si>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</si>
  <si>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</si>
  <si>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</si>
  <si>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</si>
  <si>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</si>
  <si>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</si>
  <si>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</si>
  <si>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</si>
  <si>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</si>
  <si>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</si>
  <si>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</si>
  <si>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</si>
  <si>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</si>
  <si>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</si>
  <si>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</si>
  <si>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</si>
  <si>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</si>
  <si>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</si>
  <si>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</si>
  <si>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</si>
  <si>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</si>
  <si>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</si>
  <si>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</si>
  <si>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</si>
  <si>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</si>
  <si>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</si>
  <si>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فندق أشور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</si>
  <si>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</si>
  <si>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</si>
  <si>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</si>
  <si>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</si>
  <si>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</si>
  <si>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</si>
  <si>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>الوطنية للاستثمارات السياحية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</si>
  <si>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</si>
  <si>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</si>
  <si>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</si>
  <si>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</si>
  <si>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 xml:space="preserve">العراقية لانتاج وتسويق اللحوم </t>
  </si>
  <si>
    <t xml:space="preserve">مصرف بغداد </t>
  </si>
  <si>
    <t>المصرف المتحد للاستثمار</t>
  </si>
  <si>
    <t xml:space="preserve">مصرف الاقتصاد للاستثمار </t>
  </si>
  <si>
    <t xml:space="preserve">الموصل لمدن الالعاب </t>
  </si>
  <si>
    <t>مصرف عبر العراق للاستثمار</t>
  </si>
  <si>
    <t>مصرف الدولي الاسلامي</t>
  </si>
  <si>
    <t>الكيمياوية والبلاستيكية</t>
  </si>
  <si>
    <t>مصرف نور العراق الاسلامي</t>
  </si>
  <si>
    <t>الخليج للتأمين وأعادة التامين</t>
  </si>
  <si>
    <t>مصرف الاستثمار</t>
  </si>
  <si>
    <t>مصرف كوردستان الدولي الاسلامي</t>
  </si>
  <si>
    <t xml:space="preserve">الحديثة للانتاج الحيواني </t>
  </si>
  <si>
    <t xml:space="preserve">سد الموصل السياحية </t>
  </si>
  <si>
    <t xml:space="preserve">البادية للنقل العام </t>
  </si>
  <si>
    <t>مجموع قطاع تامين</t>
  </si>
  <si>
    <t>كوردستان للتامين</t>
  </si>
  <si>
    <t>NKUI</t>
  </si>
  <si>
    <t>قطاع الخدمات المالية</t>
  </si>
  <si>
    <t xml:space="preserve"> مجموع قطاع الخدمات المالية</t>
  </si>
  <si>
    <t>الكرمل للوساطة</t>
  </si>
  <si>
    <t>FKSX</t>
  </si>
  <si>
    <t>الوطنية لصناعات الاثاث المنزلي</t>
  </si>
  <si>
    <t xml:space="preserve">مصرف اشور الدولي </t>
  </si>
  <si>
    <t xml:space="preserve">     2026/2/5 - 2026/2/1 تقرير التداول الأسبوعي </t>
  </si>
  <si>
    <t>Weekly Trading Report 1/2/2026 - 5/2/2026</t>
  </si>
  <si>
    <t xml:space="preserve">     2026/2/5 - 2026/2/1 ISX-OTC تقرير التداول الأسبوعي /المنصة     </t>
  </si>
  <si>
    <t xml:space="preserve">Over The Counter Platform (OTC) Weekly Trading Report 1/2/2026 - 5/2/2026 </t>
  </si>
  <si>
    <t>التقرير الاسبوعي لتداول الاسهم المباعة من غير العراقيين في السوق العراق للاوراق المالية 2026/2/1 - 2026/2/5</t>
  </si>
  <si>
    <t>Non-Iraqi Weekly Trading Report (Sell)  1/2/2026 - 5/2/2026</t>
  </si>
  <si>
    <t>التقرير الاسبوعي لتداول الاسهم المشتراة لغير العراقيين في السوق العراق للاوراق المالية 2026/2/1 - 2026/2/5</t>
  </si>
  <si>
    <t>Non-Iraqi Weekly Trading Report (Buy) 1/2/2026 - 5/2/2026</t>
  </si>
  <si>
    <t xml:space="preserve"> أسعار الاغلاق لاسهم الشركات المساهمة المدرجة للفترة 2026/2/1 - 2026/2/5</t>
  </si>
  <si>
    <t>Closing prices for the  listed companies from 1/2/2026 - 5/2/2026</t>
  </si>
  <si>
    <t>2026/2/5 - 2026/2/1 تقرير التداول الأسبوعي /المنصة الثالثة</t>
  </si>
  <si>
    <t xml:space="preserve">Undisclosed Platform Weekly Trading Report 1/2/2026 - 5/2/2026            </t>
  </si>
  <si>
    <t>2026/2/5 - 2026/2/1 تقرير التداول الأسبوعي / المنصة الثانية</t>
  </si>
  <si>
    <t xml:space="preserve">Second Platform Weekly Trading Report 1/2/2026 - 5/2/2026 </t>
  </si>
  <si>
    <t xml:space="preserve">      2026/2/5 - 2026/2/1 تقرير التداول الأسبوعي / المنصة النظامية</t>
  </si>
  <si>
    <t xml:space="preserve">   Weekly Trading Report / Regular 1/2/2026 - 5/2/2026 </t>
  </si>
  <si>
    <t>الربيع للوساطة</t>
  </si>
  <si>
    <t>FRSE</t>
  </si>
  <si>
    <t xml:space="preserve">النخبة للمقاولات العامة </t>
  </si>
  <si>
    <t>مجموع قطاع الاستثمار</t>
  </si>
  <si>
    <t xml:space="preserve">الاسهم المتداولة  </t>
  </si>
  <si>
    <t>Company Names</t>
  </si>
  <si>
    <t>Bank Of Baghdad</t>
  </si>
  <si>
    <t>Al-Mansour Bank</t>
  </si>
  <si>
    <t>Total Bank sector</t>
  </si>
  <si>
    <t>المجموع الكلي</t>
  </si>
  <si>
    <t>Grand Total</t>
  </si>
  <si>
    <t xml:space="preserve">مصرف الموصل </t>
  </si>
  <si>
    <t>Mousil Bank For Development&amp; Investment</t>
  </si>
  <si>
    <t>AL-Nukhba for General  Construction</t>
  </si>
  <si>
    <t>Total Service sector</t>
  </si>
  <si>
    <t xml:space="preserve">قطاع الصناعة </t>
  </si>
  <si>
    <t xml:space="preserve">بغداد للمشروبات الغازية </t>
  </si>
  <si>
    <t xml:space="preserve">مجموع قطاع الصناعة 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</si>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</sst>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3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b/>
      <sz val="12"/>
      <color rgb="FF002060"/>
      <name val="Calibri"/>
      <family val="2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722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90" fillId="0" borderId="0"/>
  </cellStyleXfs>
  <cellXfs count="175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82" fillId="0" borderId="0" xfId="0" applyFont="1"/>
    <xf numFmtId="0" fontId="73" fillId="0" borderId="26" xfId="0" applyFont="1" applyBorder="1" applyAlignment="1">
      <alignment vertical="center"/>
    </xf>
    <xf numFmtId="0" fontId="73" fillId="0" borderId="28" xfId="0" applyFont="1" applyBorder="1" applyAlignment="1">
      <alignment vertical="center"/>
    </xf>
    <xf numFmtId="0" fontId="83" fillId="0" borderId="28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34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81" fillId="0" borderId="34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4" fillId="0" borderId="36" xfId="0" applyFont="1" applyBorder="1"/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7" xfId="0" applyFont="1" applyFill="1" applyBorder="1" applyAlignment="1">
      <alignment horizontal="left" vertical="center" wrapText="1"/>
    </xf>
    <xf numFmtId="0" fontId="78" fillId="57" borderId="38" xfId="0" applyFont="1" applyFill="1" applyBorder="1" applyAlignment="1">
      <alignment horizontal="left" vertical="center" wrapText="1"/>
    </xf>
    <xf numFmtId="0" fontId="75" fillId="57" borderId="38" xfId="0" applyFont="1" applyFill="1" applyBorder="1" applyAlignment="1">
      <alignment horizontal="left" vertical="center" wrapText="1"/>
    </xf>
    <xf numFmtId="4" fontId="75" fillId="57" borderId="38" xfId="0" applyNumberFormat="1" applyFont="1" applyFill="1" applyBorder="1" applyAlignment="1">
      <alignment horizontal="left" vertical="center" wrapText="1"/>
    </xf>
    <xf numFmtId="3" fontId="75" fillId="57" borderId="38" xfId="0" applyNumberFormat="1" applyFont="1" applyFill="1" applyBorder="1" applyAlignment="1">
      <alignment horizontal="left" vertical="center" wrapText="1"/>
    </xf>
    <xf numFmtId="0" fontId="75" fillId="59" borderId="37" xfId="0" applyFont="1" applyFill="1" applyBorder="1" applyAlignment="1">
      <alignment vertical="center"/>
    </xf>
    <xf numFmtId="0" fontId="78" fillId="59" borderId="38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7" xfId="160" applyFont="1" applyFill="1" applyBorder="1" applyAlignment="1">
      <alignment horizontal="center" vertical="center"/>
    </xf>
    <xf numFmtId="166" fontId="77" fillId="60" borderId="38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6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7" xfId="0" applyBorder="1"/>
    <xf numFmtId="4" fontId="74" fillId="0" borderId="0" xfId="0" applyNumberFormat="1" applyFont="1" applyAlignment="1">
      <alignment horizontal="right"/>
    </xf>
    <xf numFmtId="166" fontId="75" fillId="58" borderId="44" xfId="721" applyNumberFormat="1" applyFont="1" applyFill="1" applyBorder="1" applyAlignment="1">
      <alignment horizontal="center" vertical="center"/>
    </xf>
    <xf numFmtId="0" fontId="91" fillId="0" borderId="52" xfId="0" applyFont="1" applyBorder="1" applyAlignment="1">
      <alignment horizontal="right" vertical="center"/>
    </xf>
    <xf numFmtId="166" fontId="91" fillId="0" borderId="52" xfId="0" applyNumberFormat="1" applyFont="1" applyBorder="1" applyAlignment="1">
      <alignment horizontal="center" vertical="center"/>
    </xf>
    <xf numFmtId="0" fontId="92" fillId="56" borderId="53" xfId="0" applyFont="1" applyFill="1" applyBorder="1" applyAlignment="1">
      <alignment horizontal="center" vertical="center"/>
    </xf>
    <xf numFmtId="0" fontId="92" fillId="56" borderId="53" xfId="0" applyFont="1" applyFill="1" applyBorder="1" applyAlignment="1">
      <alignment horizontal="center" vertical="center" wrapText="1"/>
    </xf>
    <xf numFmtId="0" fontId="92" fillId="59" borderId="52" xfId="0" applyFont="1" applyFill="1" applyBorder="1" applyAlignment="1">
      <alignment horizontal="center" vertical="center" wrapText="1"/>
    </xf>
    <xf numFmtId="0" fontId="92" fillId="60" borderId="52" xfId="0" applyFont="1" applyFill="1" applyBorder="1" applyAlignment="1">
      <alignment horizontal="left" vertical="center"/>
    </xf>
    <xf numFmtId="0" fontId="92" fillId="0" borderId="53" xfId="176" applyFont="1" applyBorder="1" applyAlignment="1">
      <alignment horizontal="right" vertical="center"/>
    </xf>
    <xf numFmtId="0" fontId="92" fillId="0" borderId="53" xfId="176" applyFont="1" applyBorder="1" applyAlignment="1">
      <alignment horizontal="left" vertical="center"/>
    </xf>
    <xf numFmtId="3" fontId="92" fillId="0" borderId="57" xfId="176" applyNumberFormat="1" applyFont="1" applyBorder="1" applyAlignment="1">
      <alignment horizontal="center" vertical="center"/>
    </xf>
    <xf numFmtId="0" fontId="92" fillId="0" borderId="52" xfId="200" applyFont="1" applyBorder="1" applyAlignment="1">
      <alignment vertical="center"/>
    </xf>
    <xf numFmtId="3" fontId="92" fillId="59" borderId="57" xfId="176" applyNumberFormat="1" applyFont="1" applyFill="1" applyBorder="1" applyAlignment="1">
      <alignment horizontal="center" vertical="center"/>
    </xf>
    <xf numFmtId="0" fontId="92" fillId="59" borderId="52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5" fillId="59" borderId="19" xfId="0" applyFont="1" applyFill="1" applyBorder="1" applyAlignment="1">
      <alignment vertical="center"/>
    </xf>
    <xf numFmtId="0" fontId="70" fillId="0" borderId="0" xfId="0" applyFont="1" applyAlignment="1">
      <alignment horizontal="center" vertical="center"/>
    </xf>
    <xf numFmtId="0" fontId="70" fillId="0" borderId="46" xfId="0" applyFont="1" applyBorder="1" applyAlignment="1">
      <alignment horizontal="right" vertical="center"/>
    </xf>
    <xf numFmtId="0" fontId="70" fillId="0" borderId="0" xfId="0" applyFont="1" applyAlignment="1">
      <alignment horizontal="right" vertical="center"/>
    </xf>
    <xf numFmtId="0" fontId="75" fillId="59" borderId="19" xfId="0" applyFont="1" applyFill="1" applyBorder="1" applyAlignment="1">
      <alignment horizontal="right" vertical="center"/>
    </xf>
    <xf numFmtId="0" fontId="75" fillId="59" borderId="37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0" fontId="92" fillId="59" borderId="58" xfId="176" applyFont="1" applyFill="1" applyBorder="1" applyAlignment="1">
      <alignment horizontal="center" vertical="center"/>
    </xf>
    <xf numFmtId="0" fontId="92" fillId="59" borderId="59" xfId="176" applyFont="1" applyFill="1" applyBorder="1" applyAlignment="1">
      <alignment horizontal="center" vertical="center"/>
    </xf>
    <xf numFmtId="0" fontId="92" fillId="60" borderId="54" xfId="0" applyFont="1" applyFill="1" applyBorder="1" applyAlignment="1">
      <alignment horizontal="right" vertical="center"/>
    </xf>
    <xf numFmtId="0" fontId="92" fillId="60" borderId="55" xfId="0" applyFont="1" applyFill="1" applyBorder="1" applyAlignment="1">
      <alignment horizontal="right" vertical="center"/>
    </xf>
    <xf numFmtId="0" fontId="92" fillId="60" borderId="56" xfId="0" applyFont="1" applyFill="1" applyBorder="1" applyAlignment="1">
      <alignment horizontal="right" vertical="center"/>
    </xf>
    <xf numFmtId="0" fontId="73" fillId="0" borderId="0" xfId="0" applyFont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3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75" fillId="57" borderId="37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right" vertical="center" wrapText="1"/>
    </xf>
    <xf numFmtId="0" fontId="81" fillId="0" borderId="27" xfId="0" applyFont="1" applyBorder="1" applyAlignment="1">
      <alignment horizontal="center" vertical="center"/>
    </xf>
    <xf numFmtId="0" fontId="81" fillId="0" borderId="26" xfId="0" applyFont="1" applyBorder="1" applyAlignment="1">
      <alignment horizontal="center" vertical="center"/>
    </xf>
    <xf numFmtId="0" fontId="81" fillId="0" borderId="35" xfId="0" applyFont="1" applyBorder="1" applyAlignment="1">
      <alignment horizontal="center" vertical="center"/>
    </xf>
    <xf numFmtId="0" fontId="81" fillId="0" borderId="25" xfId="0" applyFont="1" applyBorder="1" applyAlignment="1">
      <alignment horizontal="center" vertical="center"/>
    </xf>
    <xf numFmtId="0" fontId="83" fillId="57" borderId="19" xfId="0" applyFont="1" applyFill="1" applyBorder="1" applyAlignment="1">
      <alignment horizontal="left" vertical="center" wrapText="1"/>
    </xf>
    <xf numFmtId="1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right" vertical="center"/>
    </xf>
    <xf numFmtId="0" fontId="73" fillId="0" borderId="23" xfId="0" applyFont="1" applyBorder="1" applyAlignment="1">
      <alignment horizontal="center" vertical="center"/>
    </xf>
  </cellXfs>
  <cellStyles count="722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14" xfId="701" xr:uid="{660F4B61-2945-4E49-9698-C6D79331648D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14" xfId="703" xr:uid="{30319F81-BC3A-4593-AD80-ABBD4A276E1B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14" xfId="705" xr:uid="{5E9C3753-AE62-4A23-9041-C4738BB54BF4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14" xfId="707" xr:uid="{50A630F4-3A21-4E53-AE86-DEC99981AC53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14" xfId="709" xr:uid="{0996F95C-51CA-4019-8C4C-2F8C39FAA83D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14" xfId="711" xr:uid="{CF4DE5BD-4FBD-4D87-AA84-F6D3F29E2C8F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14" xfId="702" xr:uid="{3500E0DF-6438-4C80-AD17-A5C90E422656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14" xfId="704" xr:uid="{EB560D2E-97D4-4758-95CA-21A7937305A7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14" xfId="706" xr:uid="{49953DCC-0CEE-4FFF-BE88-2AE4A5245BF0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14" xfId="708" xr:uid="{8FE88072-4B21-441C-A8E8-46EF84FCE4CE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14" xfId="710" xr:uid="{C1329F74-59A7-4E45-B39E-E9D73135C6AA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14" xfId="712" xr:uid="{009373ED-A8EB-4377-B810-D50247BE0637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2 3" xfId="677" xr:uid="{F2C4F671-CFB5-4993-B1A5-15E156A05818}"/>
    <cellStyle name="Calculation 3 3" xfId="105" xr:uid="{00000000-0005-0000-0000-000068000000}"/>
    <cellStyle name="Calculation 3 3 2" xfId="606" xr:uid="{1AD371EF-CBDD-4BEF-B929-C71AD08C811D}"/>
    <cellStyle name="Calculation 3 3 3" xfId="686" xr:uid="{C38796F3-2B7F-46CF-8409-4040452007ED}"/>
    <cellStyle name="Calculation 3 4" xfId="106" xr:uid="{00000000-0005-0000-0000-000069000000}"/>
    <cellStyle name="Calculation 3 4 2" xfId="612" xr:uid="{0ADF8A3E-CEB8-4F95-83AB-98EBF58C0DAF}"/>
    <cellStyle name="Calculation 3 4 3" xfId="692" xr:uid="{10031FFE-BC7E-4B2F-97F7-8D86B55B61A1}"/>
    <cellStyle name="Calculation 3 5" xfId="107" xr:uid="{00000000-0005-0000-0000-00006A000000}"/>
    <cellStyle name="Calculation 3 5 2" xfId="615" xr:uid="{5FFF0C61-0AF8-4154-8323-2D90E9C4FACC}"/>
    <cellStyle name="Calculation 3 5 3" xfId="695" xr:uid="{0D554664-D7C9-4159-80C6-4CF4FE4012CE}"/>
    <cellStyle name="Calculation 3 6" xfId="108" xr:uid="{00000000-0005-0000-0000-00006B000000}"/>
    <cellStyle name="Calculation 3 6 2" xfId="635" xr:uid="{B14244F0-106C-4C85-8234-9000DFE14E73}"/>
    <cellStyle name="Calculation 3 6 3" xfId="715" xr:uid="{DC98DF07-D206-41F6-B396-09D16A3E2993}"/>
    <cellStyle name="Calculation 3 7" xfId="591" xr:uid="{08250866-8B32-41BB-8983-216E250D2911}"/>
    <cellStyle name="Calculation 3 8" xfId="671" xr:uid="{62A8E4BE-8F35-4ED6-9A13-37F5F92C46C0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2 3" xfId="678" xr:uid="{8F9854DF-1C0A-4626-BC85-2A5730BDE5BA}"/>
    <cellStyle name="Input 3 3" xfId="147" xr:uid="{00000000-0005-0000-0000-000092000000}"/>
    <cellStyle name="Input 3 3 2" xfId="605" xr:uid="{9779DAE6-5854-4793-A927-D9A2FB371981}"/>
    <cellStyle name="Input 3 3 3" xfId="685" xr:uid="{91414229-BE15-4FFC-8330-BF09A208B265}"/>
    <cellStyle name="Input 3 4" xfId="148" xr:uid="{00000000-0005-0000-0000-000093000000}"/>
    <cellStyle name="Input 3 4 2" xfId="611" xr:uid="{D35DFC75-8747-42B7-9A36-59F8983C5683}"/>
    <cellStyle name="Input 3 4 3" xfId="691" xr:uid="{6B814782-BB9C-4FAF-A7D6-1630FACE6F87}"/>
    <cellStyle name="Input 3 5" xfId="149" xr:uid="{00000000-0005-0000-0000-000094000000}"/>
    <cellStyle name="Input 3 5 2" xfId="616" xr:uid="{183913BE-4C06-433B-8BC5-DF170C0F0844}"/>
    <cellStyle name="Input 3 5 3" xfId="696" xr:uid="{DE9B9616-E5B5-4759-8377-51444024E509}"/>
    <cellStyle name="Input 3 6" xfId="150" xr:uid="{00000000-0005-0000-0000-000095000000}"/>
    <cellStyle name="Input 3 6 2" xfId="636" xr:uid="{E883B9EA-D3BD-483A-AFC6-E54A11D994BE}"/>
    <cellStyle name="Input 3 6 3" xfId="716" xr:uid="{77B713E9-1275-462C-A4D9-853E6001E32F}"/>
    <cellStyle name="Input 3 7" xfId="592" xr:uid="{CD899060-403B-4D8F-893F-259E94B65E2E}"/>
    <cellStyle name="Input 3 8" xfId="672" xr:uid="{73EEDEC2-4AF6-4494-B5D2-85854943EA96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11" xfId="713" xr:uid="{132BECB2-ABE2-4CE6-BC31-6A3F0AE74A27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61" xfId="721" xr:uid="{66D1964F-CB2B-4DB8-BE1E-6F0922CB8438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2 3" xfId="680" xr:uid="{C2AFFA4D-8AB2-4A5C-B0B9-F26DF6898264}"/>
    <cellStyle name="Note 3 2 3" xfId="469" xr:uid="{00000000-0005-0000-0000-0000D5010000}"/>
    <cellStyle name="Note 3 2 3 2" xfId="603" xr:uid="{390BBB53-E9F4-4A02-871F-A32692B4984D}"/>
    <cellStyle name="Note 3 2 3 3" xfId="683" xr:uid="{82873578-E307-4010-8D22-7B47E3CBBB65}"/>
    <cellStyle name="Note 3 2 4" xfId="470" xr:uid="{00000000-0005-0000-0000-0000D6010000}"/>
    <cellStyle name="Note 3 2 4 2" xfId="609" xr:uid="{3595DDFD-4655-4311-8324-13FDBE2E59FF}"/>
    <cellStyle name="Note 3 2 4 3" xfId="689" xr:uid="{AAEB6C71-6868-4826-AE71-6BE93660B46A}"/>
    <cellStyle name="Note 3 2 5" xfId="471" xr:uid="{00000000-0005-0000-0000-0000D7010000}"/>
    <cellStyle name="Note 3 2 5 2" xfId="618" xr:uid="{54234FDF-EA49-4993-A1E0-DFD5CBB2D8AF}"/>
    <cellStyle name="Note 3 2 5 3" xfId="698" xr:uid="{40C85129-7F6C-44B3-9EC5-115FEC178CBE}"/>
    <cellStyle name="Note 3 2 6" xfId="472" xr:uid="{00000000-0005-0000-0000-0000D8010000}"/>
    <cellStyle name="Note 3 2 6 2" xfId="638" xr:uid="{0D845E46-1B25-4162-A8B9-889DF40B81CB}"/>
    <cellStyle name="Note 3 2 6 3" xfId="718" xr:uid="{B79E62EC-C2C9-45A9-A826-D50922B5359A}"/>
    <cellStyle name="Note 3 2 7" xfId="594" xr:uid="{D97964D8-B1B9-4DB6-A0C7-C6DE78BD3E64}"/>
    <cellStyle name="Note 3 2 8" xfId="674" xr:uid="{8761D954-EFF3-4A30-B413-C68250E54649}"/>
    <cellStyle name="Note 3 3" xfId="473" xr:uid="{00000000-0005-0000-0000-0000D9010000}"/>
    <cellStyle name="Note 3 3 2" xfId="599" xr:uid="{9B5F1A23-BEA3-4185-ADD4-648D4A74EAE9}"/>
    <cellStyle name="Note 3 3 3" xfId="679" xr:uid="{EE1D0ED3-DF20-413E-A44C-CB71D99EEBEB}"/>
    <cellStyle name="Note 3 4" xfId="474" xr:uid="{00000000-0005-0000-0000-0000DA010000}"/>
    <cellStyle name="Note 3 4 2" xfId="604" xr:uid="{DA05E639-9BCD-4EF7-986F-3F27C46FE802}"/>
    <cellStyle name="Note 3 4 3" xfId="684" xr:uid="{6AC40B1E-0A93-495F-B3A7-D400839A62B4}"/>
    <cellStyle name="Note 3 5" xfId="475" xr:uid="{00000000-0005-0000-0000-0000DB010000}"/>
    <cellStyle name="Note 3 5 2" xfId="610" xr:uid="{F2DA51A4-289F-4927-B96B-22BEAF9F206A}"/>
    <cellStyle name="Note 3 5 3" xfId="690" xr:uid="{30ACEC01-BBB7-40D0-BC5A-A3CCA9E1B532}"/>
    <cellStyle name="Note 3 6" xfId="476" xr:uid="{00000000-0005-0000-0000-0000DC010000}"/>
    <cellStyle name="Note 3 6 2" xfId="617" xr:uid="{3DDFE640-B304-4676-9C2C-CA5667BE86B8}"/>
    <cellStyle name="Note 3 6 3" xfId="697" xr:uid="{61B179E0-A65E-4D83-A93D-E14FD24D298B}"/>
    <cellStyle name="Note 3 7" xfId="477" xr:uid="{00000000-0005-0000-0000-0000DD010000}"/>
    <cellStyle name="Note 3 7 2" xfId="637" xr:uid="{8800C2B2-848B-47BB-AA0E-6A2FD7799614}"/>
    <cellStyle name="Note 3 7 3" xfId="717" xr:uid="{F10766F6-3521-4B64-91D0-FCA741DDF276}"/>
    <cellStyle name="Note 3 8" xfId="593" xr:uid="{A2F3430D-D524-4331-B815-380C6582E802}"/>
    <cellStyle name="Note 3 9" xfId="673" xr:uid="{B02556D8-2EA1-4892-9BC8-29A763A4B45B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11" xfId="714" xr:uid="{A1F4B5B7-3745-4431-9BB5-ABF265BC1D83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2 3" xfId="681" xr:uid="{BD76E559-679F-4FAF-B8B9-9DAA20BBCF69}"/>
    <cellStyle name="Output 3 3" xfId="484" xr:uid="{00000000-0005-0000-0000-0000E4010000}"/>
    <cellStyle name="Output 3 3 2" xfId="607" xr:uid="{31C4F96B-21E3-4FD2-BC14-3F0DB2639D94}"/>
    <cellStyle name="Output 3 3 3" xfId="687" xr:uid="{1C064D09-A61C-4B0B-AAB5-C932EA64570B}"/>
    <cellStyle name="Output 3 4" xfId="485" xr:uid="{00000000-0005-0000-0000-0000E5010000}"/>
    <cellStyle name="Output 3 4 2" xfId="613" xr:uid="{6A94C166-9A4D-4430-8C78-0BDF6638F9D2}"/>
    <cellStyle name="Output 3 4 3" xfId="693" xr:uid="{38F6ADCE-F941-4A49-8B01-70494C449DC5}"/>
    <cellStyle name="Output 3 5" xfId="486" xr:uid="{00000000-0005-0000-0000-0000E6010000}"/>
    <cellStyle name="Output 3 5 2" xfId="619" xr:uid="{DB42A7A7-EDE7-4F42-B2D8-58DBA15BD840}"/>
    <cellStyle name="Output 3 5 3" xfId="699" xr:uid="{2536D70E-259E-4FAB-8BE4-463F93CB7A4B}"/>
    <cellStyle name="Output 3 6" xfId="487" xr:uid="{00000000-0005-0000-0000-0000E7010000}"/>
    <cellStyle name="Output 3 6 2" xfId="639" xr:uid="{4B21EBE1-A7CD-4F1F-9EC6-3FFDA0A56367}"/>
    <cellStyle name="Output 3 6 3" xfId="719" xr:uid="{F7CA4863-94F9-44A0-AE9C-BE7495D63F7E}"/>
    <cellStyle name="Output 3 7" xfId="595" xr:uid="{32FD584A-E0C0-48C1-9C9A-8E1772B6A0DA}"/>
    <cellStyle name="Output 3 8" xfId="675" xr:uid="{22517C51-8ECB-4485-9A99-E8DE1AA81C3E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2 3" xfId="682" xr:uid="{AA8EAF90-492B-4C96-81E7-62C4F9AE5306}"/>
    <cellStyle name="Total 3 3" xfId="497" xr:uid="{00000000-0005-0000-0000-0000F1010000}"/>
    <cellStyle name="Total 3 3 2" xfId="608" xr:uid="{831E0E16-5824-484E-80BA-D7DF08380C13}"/>
    <cellStyle name="Total 3 3 3" xfId="688" xr:uid="{2082DD70-21EB-4B38-8842-824DE3171FCD}"/>
    <cellStyle name="Total 3 4" xfId="498" xr:uid="{00000000-0005-0000-0000-0000F2010000}"/>
    <cellStyle name="Total 3 4 2" xfId="614" xr:uid="{C882ED7F-9361-47EB-8D77-F7FFABD8A3A5}"/>
    <cellStyle name="Total 3 4 3" xfId="694" xr:uid="{D6C10039-2A14-450F-A65C-95C58EAAB4A6}"/>
    <cellStyle name="Total 3 5" xfId="499" xr:uid="{00000000-0005-0000-0000-0000F3010000}"/>
    <cellStyle name="Total 3 5 2" xfId="620" xr:uid="{AA198792-1C23-4085-94AC-E32C7AC33718}"/>
    <cellStyle name="Total 3 5 3" xfId="700" xr:uid="{35AFF8FE-56B5-4F74-AF8F-56BC49486AE0}"/>
    <cellStyle name="Total 3 6" xfId="500" xr:uid="{00000000-0005-0000-0000-0000F4010000}"/>
    <cellStyle name="Total 3 6 2" xfId="640" xr:uid="{A267557A-E013-4117-80E1-E32D99187C1D}"/>
    <cellStyle name="Total 3 6 3" xfId="720" xr:uid="{188C6A7A-B5FC-4031-B893-4D1724EA39E6}"/>
    <cellStyle name="Total 3 7" xfId="596" xr:uid="{1C20DD01-5CA7-4B66-A509-790BD793FBD0}"/>
    <cellStyle name="Total 3 8" xfId="676" xr:uid="{DC7FCD78-AF3F-4B3C-BBE7-1E7C2884FA63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1937252</xdr:colOff>
      <xdr:row>0</xdr:row>
      <xdr:rowOff>95249</xdr:rowOff>
    </xdr:from>
    <xdr:to>
      <xdr:col>14</xdr:col>
      <xdr:colOff>2944092</xdr:colOff>
      <xdr:row>1</xdr:row>
      <xdr:rowOff>458931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45295" y="95249"/>
          <a:ext cx="1006840" cy="987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1951980</xdr:colOff>
      <xdr:row>39</xdr:row>
      <xdr:rowOff>26266</xdr:rowOff>
    </xdr:from>
    <xdr:ext cx="1000771" cy="934894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36636" y="8728652"/>
          <a:ext cx="1000771" cy="9348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2007673</xdr:colOff>
      <xdr:row>70</xdr:row>
      <xdr:rowOff>86879</xdr:rowOff>
    </xdr:from>
    <xdr:ext cx="945079" cy="79634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36635" y="18080470"/>
          <a:ext cx="945079" cy="79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1781175</xdr:colOff>
      <xdr:row>0</xdr:row>
      <xdr:rowOff>381000</xdr:rowOff>
    </xdr:from>
    <xdr:to>
      <xdr:col>9</xdr:col>
      <xdr:colOff>676275</xdr:colOff>
      <xdr:row>3</xdr:row>
      <xdr:rowOff>38100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647550" y="381000"/>
          <a:ext cx="118110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2809875</xdr:colOff>
      <xdr:row>0</xdr:row>
      <xdr:rowOff>1</xdr:rowOff>
    </xdr:from>
    <xdr:to>
      <xdr:col>6</xdr:col>
      <xdr:colOff>3304235</xdr:colOff>
      <xdr:row>1</xdr:row>
      <xdr:rowOff>250265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09899040" y="1"/>
          <a:ext cx="494360" cy="516964"/>
        </a:xfrm>
        <a:prstGeom prst="rect">
          <a:avLst/>
        </a:prstGeom>
      </xdr:spPr>
    </xdr:pic>
    <xdr:clientData/>
  </xdr:twoCellAnchor>
  <xdr:twoCellAnchor editAs="oneCell">
    <xdr:from>
      <xdr:col>6</xdr:col>
      <xdr:colOff>2836277</xdr:colOff>
      <xdr:row>9</xdr:row>
      <xdr:rowOff>5055</xdr:rowOff>
    </xdr:from>
    <xdr:to>
      <xdr:col>6</xdr:col>
      <xdr:colOff>3327570</xdr:colOff>
      <xdr:row>10</xdr:row>
      <xdr:rowOff>253932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05776" y="3587920"/>
          <a:ext cx="491293" cy="51264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2238375</xdr:colOff>
      <xdr:row>0</xdr:row>
      <xdr:rowOff>46116</xdr:rowOff>
    </xdr:from>
    <xdr:to>
      <xdr:col>8</xdr:col>
      <xdr:colOff>2735284</xdr:colOff>
      <xdr:row>1</xdr:row>
      <xdr:rowOff>277838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6E30F44-7617-4E9B-2378-0DAC6FF8B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twoCellAnchor>
  <xdr:oneCellAnchor>
    <xdr:from>
      <xdr:col>8</xdr:col>
      <xdr:colOff>2225974</xdr:colOff>
      <xdr:row>64</xdr:row>
      <xdr:rowOff>33130</xdr:rowOff>
    </xdr:from>
    <xdr:ext cx="509310" cy="542881"/>
    <xdr:pic>
      <xdr:nvPicPr>
        <xdr:cNvPr id="5" name="Picture 4">
          <a:extLst>
            <a:ext uri="{FF2B5EF4-FFF2-40B4-BE49-F238E27FC236}">
              <a16:creationId xmlns:a16="http://schemas.microsoft.com/office/drawing/2014/main" id="{DD104641-EA7B-4A1B-B508-C39E533E62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71729608" y="16117956"/>
          <a:ext cx="509310" cy="542881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10919</xdr:rowOff>
    </xdr:from>
    <xdr:to>
      <xdr:col>13</xdr:col>
      <xdr:colOff>2100072</xdr:colOff>
      <xdr:row>1</xdr:row>
      <xdr:rowOff>314961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9928" y="10919"/>
          <a:ext cx="792549" cy="734738"/>
        </a:xfrm>
        <a:prstGeom prst="rect">
          <a:avLst/>
        </a:prstGeom>
      </xdr:spPr>
    </xdr:pic>
    <xdr:clientData/>
  </xdr:twoCellAnchor>
  <xdr:oneCellAnchor>
    <xdr:from>
      <xdr:col>13</xdr:col>
      <xdr:colOff>1282675</xdr:colOff>
      <xdr:row>35</xdr:row>
      <xdr:rowOff>19201</xdr:rowOff>
    </xdr:from>
    <xdr:ext cx="792549" cy="734738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64776" y="9279158"/>
          <a:ext cx="792549" cy="734738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1388470</xdr:colOff>
      <xdr:row>0</xdr:row>
      <xdr:rowOff>0</xdr:rowOff>
    </xdr:from>
    <xdr:to>
      <xdr:col>14</xdr:col>
      <xdr:colOff>2113547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91028" y="0"/>
          <a:ext cx="725077" cy="68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03"/>
  <sheetViews>
    <sheetView rightToLeft="1" topLeftCell="A23" zoomScale="110" zoomScaleNormal="110" workbookViewId="0">
      <selection activeCell="R33" sqref="R33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5" ht="48.75" customHeight="1">
      <c r="B1" s="107" t="s">
        <v>4</v>
      </c>
      <c r="C1" s="108"/>
      <c r="D1" s="108"/>
      <c r="E1" s="126" t="s">
        <v>418</v>
      </c>
      <c r="F1" s="126"/>
      <c r="G1" s="126"/>
      <c r="H1" s="126"/>
      <c r="I1" s="126"/>
      <c r="J1" s="126"/>
      <c r="K1" s="126"/>
      <c r="L1" s="126"/>
      <c r="M1" s="126"/>
      <c r="N1" s="126"/>
      <c r="O1" s="18"/>
    </row>
    <row r="2" spans="2:15" ht="41.25" customHeight="1">
      <c r="B2" s="127" t="s">
        <v>5</v>
      </c>
      <c r="C2" s="128"/>
      <c r="D2" s="128"/>
      <c r="E2" s="128"/>
      <c r="F2" s="126" t="s">
        <v>419</v>
      </c>
      <c r="G2" s="126"/>
      <c r="H2" s="126"/>
      <c r="I2" s="126"/>
      <c r="J2" s="126"/>
      <c r="K2" s="126"/>
      <c r="L2" s="126"/>
      <c r="M2" s="126"/>
      <c r="N2" s="126"/>
      <c r="O2" s="30"/>
    </row>
    <row r="3" spans="2:15" ht="69.7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5" ht="15.95" customHeight="1">
      <c r="B4" s="50" t="s">
        <v>12</v>
      </c>
      <c r="C4" s="124" t="s">
        <v>3</v>
      </c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</row>
    <row r="5" spans="2:15" ht="15.95" customHeight="1">
      <c r="B5" s="37" t="s">
        <v>374</v>
      </c>
      <c r="C5" s="54" t="s">
        <v>169</v>
      </c>
      <c r="D5" s="51">
        <v>0.66</v>
      </c>
      <c r="E5" s="51">
        <v>0.67</v>
      </c>
      <c r="F5" s="51">
        <v>0.65</v>
      </c>
      <c r="G5" s="41">
        <v>0.66</v>
      </c>
      <c r="H5" s="51">
        <v>0.66</v>
      </c>
      <c r="I5" s="51">
        <v>0.67</v>
      </c>
      <c r="J5" s="42">
        <v>-1.4925373134328401</v>
      </c>
      <c r="K5" s="43">
        <v>65</v>
      </c>
      <c r="L5" s="43">
        <v>126314310</v>
      </c>
      <c r="M5" s="43">
        <v>83355761.719999999</v>
      </c>
      <c r="N5" s="44">
        <v>5</v>
      </c>
      <c r="O5" s="45" t="s">
        <v>170</v>
      </c>
    </row>
    <row r="6" spans="2:15" ht="15.95" customHeight="1">
      <c r="B6" s="37" t="s">
        <v>395</v>
      </c>
      <c r="C6" s="54" t="s">
        <v>36</v>
      </c>
      <c r="D6" s="51">
        <v>3.13</v>
      </c>
      <c r="E6" s="51">
        <v>3.15</v>
      </c>
      <c r="F6" s="51">
        <v>2.92</v>
      </c>
      <c r="G6" s="41">
        <v>3.04</v>
      </c>
      <c r="H6" s="51">
        <v>3.07</v>
      </c>
      <c r="I6" s="51">
        <v>3.13</v>
      </c>
      <c r="J6" s="42">
        <v>-1.9169329073482455</v>
      </c>
      <c r="K6" s="43">
        <v>574</v>
      </c>
      <c r="L6" s="43">
        <v>212565950</v>
      </c>
      <c r="M6" s="43">
        <v>645627719.63999999</v>
      </c>
      <c r="N6" s="44">
        <v>5</v>
      </c>
      <c r="O6" s="45" t="s">
        <v>48</v>
      </c>
    </row>
    <row r="7" spans="2:15" ht="15.95" customHeight="1">
      <c r="B7" s="37" t="s">
        <v>98</v>
      </c>
      <c r="C7" s="54" t="s">
        <v>99</v>
      </c>
      <c r="D7" s="51">
        <v>1.01</v>
      </c>
      <c r="E7" s="51">
        <v>1.04</v>
      </c>
      <c r="F7" s="51">
        <v>1.01</v>
      </c>
      <c r="G7" s="41">
        <v>1.02</v>
      </c>
      <c r="H7" s="51">
        <v>1.02</v>
      </c>
      <c r="I7" s="51">
        <v>1.01</v>
      </c>
      <c r="J7" s="42">
        <v>0.99009900990099098</v>
      </c>
      <c r="K7" s="43">
        <v>55</v>
      </c>
      <c r="L7" s="43">
        <v>22771611</v>
      </c>
      <c r="M7" s="43">
        <v>23163951.359999999</v>
      </c>
      <c r="N7" s="44">
        <v>5</v>
      </c>
      <c r="O7" s="45" t="s">
        <v>100</v>
      </c>
    </row>
    <row r="8" spans="2:15" ht="15.95" customHeight="1">
      <c r="B8" s="37" t="s">
        <v>386</v>
      </c>
      <c r="C8" s="54" t="s">
        <v>45</v>
      </c>
      <c r="D8" s="51">
        <v>0.06</v>
      </c>
      <c r="E8" s="51">
        <v>7.0000000000000007E-2</v>
      </c>
      <c r="F8" s="51">
        <v>0.06</v>
      </c>
      <c r="G8" s="51">
        <v>0.06</v>
      </c>
      <c r="H8" s="51">
        <v>7.0000000000000007E-2</v>
      </c>
      <c r="I8" s="51">
        <v>0.06</v>
      </c>
      <c r="J8" s="42">
        <v>16.666666666666675</v>
      </c>
      <c r="K8" s="43">
        <v>8</v>
      </c>
      <c r="L8" s="43">
        <v>55771733</v>
      </c>
      <c r="M8" s="43">
        <v>3350516.27</v>
      </c>
      <c r="N8" s="44">
        <v>5</v>
      </c>
      <c r="O8" s="45" t="s">
        <v>66</v>
      </c>
    </row>
    <row r="9" spans="2:15" ht="15.95" customHeight="1">
      <c r="B9" s="37" t="s">
        <v>404</v>
      </c>
      <c r="C9" s="54" t="s">
        <v>25</v>
      </c>
      <c r="D9" s="51">
        <v>0.23</v>
      </c>
      <c r="E9" s="51">
        <v>0.23</v>
      </c>
      <c r="F9" s="51">
        <v>0.21</v>
      </c>
      <c r="G9" s="41">
        <v>0.23</v>
      </c>
      <c r="H9" s="51">
        <v>0.22</v>
      </c>
      <c r="I9" s="51">
        <v>0.23</v>
      </c>
      <c r="J9" s="42">
        <v>-4.3478260869565304</v>
      </c>
      <c r="K9" s="43">
        <v>20</v>
      </c>
      <c r="L9" s="43">
        <v>75601543</v>
      </c>
      <c r="M9" s="43">
        <v>17156324.030000001</v>
      </c>
      <c r="N9" s="44">
        <v>5</v>
      </c>
      <c r="O9" s="45" t="s">
        <v>26</v>
      </c>
    </row>
    <row r="10" spans="2:15" ht="15.95" customHeight="1">
      <c r="B10" s="37" t="s">
        <v>50</v>
      </c>
      <c r="C10" s="54" t="s">
        <v>51</v>
      </c>
      <c r="D10" s="51">
        <v>4.6500000000000004</v>
      </c>
      <c r="E10" s="51">
        <v>4.66</v>
      </c>
      <c r="F10" s="51">
        <v>4.53</v>
      </c>
      <c r="G10" s="41">
        <v>4.58</v>
      </c>
      <c r="H10" s="51">
        <v>4.58</v>
      </c>
      <c r="I10" s="51">
        <v>4.6500000000000004</v>
      </c>
      <c r="J10" s="42">
        <v>-1.5053763440860291</v>
      </c>
      <c r="K10" s="43">
        <v>252</v>
      </c>
      <c r="L10" s="43">
        <v>22736785</v>
      </c>
      <c r="M10" s="43">
        <v>104167308.83</v>
      </c>
      <c r="N10" s="44">
        <v>5</v>
      </c>
      <c r="O10" s="45" t="s">
        <v>52</v>
      </c>
    </row>
    <row r="11" spans="2:15" ht="15.95" customHeight="1">
      <c r="B11" s="37" t="s">
        <v>397</v>
      </c>
      <c r="C11" s="54" t="s">
        <v>74</v>
      </c>
      <c r="D11" s="51">
        <v>0.23</v>
      </c>
      <c r="E11" s="51">
        <v>0.24</v>
      </c>
      <c r="F11" s="51">
        <v>0.21</v>
      </c>
      <c r="G11" s="41">
        <v>0.23</v>
      </c>
      <c r="H11" s="51">
        <v>0.23</v>
      </c>
      <c r="I11" s="51">
        <v>0.22</v>
      </c>
      <c r="J11" s="42">
        <v>4.5454545454545414</v>
      </c>
      <c r="K11" s="43">
        <v>22</v>
      </c>
      <c r="L11" s="43">
        <v>20259490</v>
      </c>
      <c r="M11" s="43">
        <v>4655959.5</v>
      </c>
      <c r="N11" s="44">
        <v>4</v>
      </c>
      <c r="O11" s="45" t="s">
        <v>75</v>
      </c>
    </row>
    <row r="12" spans="2:15" ht="15.95" customHeight="1">
      <c r="B12" s="37" t="s">
        <v>53</v>
      </c>
      <c r="C12" s="54" t="s">
        <v>42</v>
      </c>
      <c r="D12" s="51">
        <v>0.28000000000000003</v>
      </c>
      <c r="E12" s="51">
        <v>0.28999999999999998</v>
      </c>
      <c r="F12" s="51">
        <v>0.27</v>
      </c>
      <c r="G12" s="41">
        <v>0.28000000000000003</v>
      </c>
      <c r="H12" s="51">
        <v>0.28000000000000003</v>
      </c>
      <c r="I12" s="51">
        <v>0.28000000000000003</v>
      </c>
      <c r="J12" s="42">
        <v>0</v>
      </c>
      <c r="K12" s="43">
        <v>72</v>
      </c>
      <c r="L12" s="43">
        <v>311844669</v>
      </c>
      <c r="M12" s="43">
        <v>87193748.75</v>
      </c>
      <c r="N12" s="44">
        <v>5</v>
      </c>
      <c r="O12" s="45" t="s">
        <v>43</v>
      </c>
    </row>
    <row r="13" spans="2:15" ht="15.95" customHeight="1">
      <c r="B13" s="37" t="s">
        <v>54</v>
      </c>
      <c r="C13" s="54" t="s">
        <v>39</v>
      </c>
      <c r="D13" s="51">
        <v>0.13</v>
      </c>
      <c r="E13" s="51">
        <v>0.15</v>
      </c>
      <c r="F13" s="51">
        <v>0.13</v>
      </c>
      <c r="G13" s="41">
        <v>0.14000000000000001</v>
      </c>
      <c r="H13" s="51">
        <v>0.13</v>
      </c>
      <c r="I13" s="51">
        <v>0.15</v>
      </c>
      <c r="J13" s="42">
        <v>-13.33333333333333</v>
      </c>
      <c r="K13" s="43">
        <v>68</v>
      </c>
      <c r="L13" s="43">
        <v>113345704</v>
      </c>
      <c r="M13" s="43">
        <v>15515929.390000001</v>
      </c>
      <c r="N13" s="44">
        <v>3</v>
      </c>
      <c r="O13" s="45" t="s">
        <v>40</v>
      </c>
    </row>
    <row r="14" spans="2:15" ht="15.95" customHeight="1">
      <c r="B14" s="37" t="s">
        <v>405</v>
      </c>
      <c r="C14" s="54" t="s">
        <v>159</v>
      </c>
      <c r="D14" s="51">
        <v>1.73</v>
      </c>
      <c r="E14" s="51">
        <v>1.95</v>
      </c>
      <c r="F14" s="51">
        <v>1.6</v>
      </c>
      <c r="G14" s="41">
        <v>1.89</v>
      </c>
      <c r="H14" s="51">
        <v>1.95</v>
      </c>
      <c r="I14" s="51">
        <v>1.73</v>
      </c>
      <c r="J14" s="42">
        <v>12.716763005780351</v>
      </c>
      <c r="K14" s="43">
        <v>37</v>
      </c>
      <c r="L14" s="43">
        <v>60894115</v>
      </c>
      <c r="M14" s="43">
        <v>114786944.74000001</v>
      </c>
      <c r="N14" s="44">
        <v>5</v>
      </c>
      <c r="O14" s="45" t="s">
        <v>160</v>
      </c>
    </row>
    <row r="15" spans="2:15" ht="15.95" customHeight="1">
      <c r="B15" s="37" t="s">
        <v>417</v>
      </c>
      <c r="C15" s="54" t="s">
        <v>123</v>
      </c>
      <c r="D15" s="51">
        <v>0.26</v>
      </c>
      <c r="E15" s="51">
        <v>0.27</v>
      </c>
      <c r="F15" s="51">
        <v>0.25</v>
      </c>
      <c r="G15" s="41">
        <v>0.26</v>
      </c>
      <c r="H15" s="51">
        <v>0.25</v>
      </c>
      <c r="I15" s="51">
        <v>0.26</v>
      </c>
      <c r="J15" s="42">
        <v>-3.8461538461538547</v>
      </c>
      <c r="K15" s="43">
        <v>52</v>
      </c>
      <c r="L15" s="43">
        <v>83720207</v>
      </c>
      <c r="M15" s="43">
        <v>21347706.609999999</v>
      </c>
      <c r="N15" s="44">
        <v>5</v>
      </c>
      <c r="O15" s="45" t="s">
        <v>128</v>
      </c>
    </row>
    <row r="16" spans="2:15" ht="15.95" customHeight="1">
      <c r="B16" s="37" t="s">
        <v>38</v>
      </c>
      <c r="C16" s="54" t="s">
        <v>37</v>
      </c>
      <c r="D16" s="51">
        <v>1.92</v>
      </c>
      <c r="E16" s="51">
        <v>2.09</v>
      </c>
      <c r="F16" s="51">
        <v>1.92</v>
      </c>
      <c r="G16" s="41">
        <v>2.0099999999999998</v>
      </c>
      <c r="H16" s="51">
        <v>2.0499999999999998</v>
      </c>
      <c r="I16" s="51">
        <v>1.92</v>
      </c>
      <c r="J16" s="42">
        <v>6.7708333333333259</v>
      </c>
      <c r="K16" s="43">
        <v>902</v>
      </c>
      <c r="L16" s="43">
        <v>922911358</v>
      </c>
      <c r="M16" s="43">
        <v>1856910672.3400002</v>
      </c>
      <c r="N16" s="44">
        <v>5</v>
      </c>
      <c r="O16" s="45" t="s">
        <v>55</v>
      </c>
    </row>
    <row r="17" spans="2:15" ht="15.95" customHeight="1">
      <c r="B17" s="37" t="s">
        <v>396</v>
      </c>
      <c r="C17" s="54" t="s">
        <v>147</v>
      </c>
      <c r="D17" s="51">
        <v>0.05</v>
      </c>
      <c r="E17" s="51">
        <v>0.05</v>
      </c>
      <c r="F17" s="51">
        <v>0.05</v>
      </c>
      <c r="G17" s="41">
        <v>0.05</v>
      </c>
      <c r="H17" s="51">
        <v>0.05</v>
      </c>
      <c r="I17" s="51">
        <v>0.05</v>
      </c>
      <c r="J17" s="42">
        <v>0</v>
      </c>
      <c r="K17" s="43">
        <v>11</v>
      </c>
      <c r="L17" s="43">
        <v>5966519</v>
      </c>
      <c r="M17" s="43">
        <v>298325.94999999995</v>
      </c>
      <c r="N17" s="44">
        <v>2</v>
      </c>
      <c r="O17" s="45" t="s">
        <v>241</v>
      </c>
    </row>
    <row r="18" spans="2:15" ht="15.95" customHeight="1">
      <c r="B18" s="37" t="s">
        <v>199</v>
      </c>
      <c r="C18" s="54" t="s">
        <v>198</v>
      </c>
      <c r="D18" s="51">
        <v>0.75</v>
      </c>
      <c r="E18" s="51">
        <v>0.75</v>
      </c>
      <c r="F18" s="51">
        <v>0.75</v>
      </c>
      <c r="G18" s="41">
        <v>0.75</v>
      </c>
      <c r="H18" s="51">
        <v>0.75</v>
      </c>
      <c r="I18" s="51">
        <v>0.75</v>
      </c>
      <c r="J18" s="42">
        <v>0</v>
      </c>
      <c r="K18" s="43">
        <v>10</v>
      </c>
      <c r="L18" s="43">
        <v>1325</v>
      </c>
      <c r="M18" s="43">
        <v>993.75</v>
      </c>
      <c r="N18" s="44">
        <v>1</v>
      </c>
      <c r="O18" s="45" t="s">
        <v>283</v>
      </c>
    </row>
    <row r="19" spans="2:15" ht="15.95" customHeight="1">
      <c r="B19" s="37" t="s">
        <v>248</v>
      </c>
      <c r="C19" s="54" t="s">
        <v>106</v>
      </c>
      <c r="D19" s="51">
        <v>0.62</v>
      </c>
      <c r="E19" s="51">
        <v>0.62</v>
      </c>
      <c r="F19" s="51">
        <v>0.59</v>
      </c>
      <c r="G19" s="41">
        <v>0.6</v>
      </c>
      <c r="H19" s="51">
        <v>0.6</v>
      </c>
      <c r="I19" s="51">
        <v>0.6</v>
      </c>
      <c r="J19" s="42">
        <v>0</v>
      </c>
      <c r="K19" s="43">
        <v>28</v>
      </c>
      <c r="L19" s="43">
        <v>31081465</v>
      </c>
      <c r="M19" s="43">
        <v>18353702.789999999</v>
      </c>
      <c r="N19" s="44">
        <v>5</v>
      </c>
      <c r="O19" s="45" t="s">
        <v>107</v>
      </c>
    </row>
    <row r="20" spans="2:15" ht="15.95" customHeight="1">
      <c r="B20" s="37" t="s">
        <v>399</v>
      </c>
      <c r="C20" s="54" t="s">
        <v>246</v>
      </c>
      <c r="D20" s="51">
        <v>0.33</v>
      </c>
      <c r="E20" s="51">
        <v>0.33</v>
      </c>
      <c r="F20" s="51">
        <v>0.33</v>
      </c>
      <c r="G20" s="41">
        <v>0.33</v>
      </c>
      <c r="H20" s="51">
        <v>0.33</v>
      </c>
      <c r="I20" s="51">
        <v>0.33</v>
      </c>
      <c r="J20" s="42">
        <v>0</v>
      </c>
      <c r="K20" s="43">
        <v>1</v>
      </c>
      <c r="L20" s="43">
        <v>142</v>
      </c>
      <c r="M20" s="43">
        <v>46.86</v>
      </c>
      <c r="N20" s="44">
        <v>1</v>
      </c>
      <c r="O20" s="45" t="s">
        <v>247</v>
      </c>
    </row>
    <row r="21" spans="2:15" ht="15.95" customHeight="1">
      <c r="B21" s="37" t="s">
        <v>190</v>
      </c>
      <c r="C21" s="54" t="s">
        <v>189</v>
      </c>
      <c r="D21" s="51">
        <v>0.11</v>
      </c>
      <c r="E21" s="51">
        <v>0.11</v>
      </c>
      <c r="F21" s="51">
        <v>0.1</v>
      </c>
      <c r="G21" s="41">
        <v>0.1</v>
      </c>
      <c r="H21" s="51">
        <v>0.1</v>
      </c>
      <c r="I21" s="51">
        <v>0.11</v>
      </c>
      <c r="J21" s="42">
        <v>-9.0909090909090828</v>
      </c>
      <c r="K21" s="43">
        <v>6</v>
      </c>
      <c r="L21" s="43">
        <v>1002699</v>
      </c>
      <c r="M21" s="43">
        <v>100275.9</v>
      </c>
      <c r="N21" s="44">
        <v>2</v>
      </c>
      <c r="O21" s="45" t="s">
        <v>249</v>
      </c>
    </row>
    <row r="22" spans="2:15" ht="15.95" customHeight="1">
      <c r="B22" s="37" t="s">
        <v>402</v>
      </c>
      <c r="C22" s="54" t="s">
        <v>200</v>
      </c>
      <c r="D22" s="51">
        <v>0.26</v>
      </c>
      <c r="E22" s="51">
        <v>0.26</v>
      </c>
      <c r="F22" s="51">
        <v>0.25</v>
      </c>
      <c r="G22" s="41">
        <v>0.25</v>
      </c>
      <c r="H22" s="51">
        <v>0.25</v>
      </c>
      <c r="I22" s="51">
        <v>0.28999999999999998</v>
      </c>
      <c r="J22" s="42">
        <v>-13.793103448275856</v>
      </c>
      <c r="K22" s="43">
        <v>4</v>
      </c>
      <c r="L22" s="43">
        <v>1692942</v>
      </c>
      <c r="M22" s="43">
        <v>428236.5</v>
      </c>
      <c r="N22" s="44">
        <v>2</v>
      </c>
      <c r="O22" s="45" t="s">
        <v>203</v>
      </c>
    </row>
    <row r="23" spans="2:15" ht="15.95" customHeight="1">
      <c r="B23" s="37" t="s">
        <v>400</v>
      </c>
      <c r="C23" s="54" t="s">
        <v>152</v>
      </c>
      <c r="D23" s="51">
        <v>0.27</v>
      </c>
      <c r="E23" s="51">
        <v>0.28000000000000003</v>
      </c>
      <c r="F23" s="51">
        <v>0.22</v>
      </c>
      <c r="G23" s="41">
        <v>0.22</v>
      </c>
      <c r="H23" s="51">
        <v>0.22</v>
      </c>
      <c r="I23" s="51">
        <v>0.27</v>
      </c>
      <c r="J23" s="42">
        <v>-18.518518518518523</v>
      </c>
      <c r="K23" s="43">
        <v>10</v>
      </c>
      <c r="L23" s="43">
        <v>200321642</v>
      </c>
      <c r="M23" s="43">
        <v>46086653.659999996</v>
      </c>
      <c r="N23" s="44">
        <v>3</v>
      </c>
      <c r="O23" s="45" t="s">
        <v>153</v>
      </c>
    </row>
    <row r="24" spans="2:15" ht="15.95" customHeight="1">
      <c r="B24" s="37" t="s">
        <v>228</v>
      </c>
      <c r="C24" s="54" t="s">
        <v>229</v>
      </c>
      <c r="D24" s="51">
        <v>0.11</v>
      </c>
      <c r="E24" s="51">
        <v>0.12</v>
      </c>
      <c r="F24" s="51">
        <v>0.11</v>
      </c>
      <c r="G24" s="41">
        <v>0.12</v>
      </c>
      <c r="H24" s="51">
        <v>0.12</v>
      </c>
      <c r="I24" s="51">
        <v>0.12</v>
      </c>
      <c r="J24" s="42">
        <v>0</v>
      </c>
      <c r="K24" s="43">
        <v>94</v>
      </c>
      <c r="L24" s="43">
        <v>280654829</v>
      </c>
      <c r="M24" s="43">
        <v>32162951.780000001</v>
      </c>
      <c r="N24" s="44">
        <v>5</v>
      </c>
      <c r="O24" s="45" t="s">
        <v>230</v>
      </c>
    </row>
    <row r="25" spans="2:15" ht="18.75" customHeight="1">
      <c r="B25" s="130" t="s">
        <v>376</v>
      </c>
      <c r="C25" s="132"/>
      <c r="D25" s="130"/>
      <c r="E25" s="131"/>
      <c r="F25" s="131"/>
      <c r="G25" s="131"/>
      <c r="H25" s="131"/>
      <c r="I25" s="131"/>
      <c r="J25" s="132"/>
      <c r="K25" s="47">
        <f>SUM(K5:K24)</f>
        <v>2291</v>
      </c>
      <c r="L25" s="48">
        <f>SUM(L5:L24)</f>
        <v>2549459038</v>
      </c>
      <c r="M25" s="48">
        <f>SUM(M5:M24)</f>
        <v>3074663730.3700004</v>
      </c>
      <c r="N25" s="48">
        <v>5</v>
      </c>
      <c r="O25" s="46" t="s">
        <v>14</v>
      </c>
    </row>
    <row r="26" spans="2:15" ht="18.75" customHeight="1">
      <c r="B26" s="50" t="s">
        <v>27</v>
      </c>
      <c r="C26" s="124"/>
      <c r="D26" s="124" t="s">
        <v>95</v>
      </c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</row>
    <row r="27" spans="2:15" ht="15.95" customHeight="1">
      <c r="B27" s="37" t="s">
        <v>384</v>
      </c>
      <c r="C27" s="54" t="s">
        <v>32</v>
      </c>
      <c r="D27" s="51">
        <v>14.81</v>
      </c>
      <c r="E27" s="51">
        <v>14.95</v>
      </c>
      <c r="F27" s="51">
        <v>14.58</v>
      </c>
      <c r="G27" s="41">
        <v>14.77</v>
      </c>
      <c r="H27" s="51">
        <v>14.84</v>
      </c>
      <c r="I27" s="51">
        <v>14.81</v>
      </c>
      <c r="J27" s="42">
        <v>0.2025658338960179</v>
      </c>
      <c r="K27" s="43">
        <v>461</v>
      </c>
      <c r="L27" s="43">
        <v>20688634</v>
      </c>
      <c r="M27" s="43">
        <v>305659394.98000002</v>
      </c>
      <c r="N27" s="44">
        <v>5</v>
      </c>
      <c r="O27" s="45" t="s">
        <v>33</v>
      </c>
    </row>
    <row r="28" spans="2:15" ht="15.95" customHeight="1">
      <c r="B28" s="37" t="s">
        <v>112</v>
      </c>
      <c r="C28" s="54" t="s">
        <v>113</v>
      </c>
      <c r="D28" s="51">
        <v>3.2</v>
      </c>
      <c r="E28" s="51">
        <v>3.2</v>
      </c>
      <c r="F28" s="51">
        <v>3.05</v>
      </c>
      <c r="G28" s="41">
        <v>3.13</v>
      </c>
      <c r="H28" s="51">
        <v>3.15</v>
      </c>
      <c r="I28" s="51">
        <v>3.2</v>
      </c>
      <c r="J28" s="42">
        <v>-1.5625000000000111</v>
      </c>
      <c r="K28" s="43">
        <v>50</v>
      </c>
      <c r="L28" s="43">
        <v>935271</v>
      </c>
      <c r="M28" s="43">
        <v>2922505.55</v>
      </c>
      <c r="N28" s="44">
        <v>5</v>
      </c>
      <c r="O28" s="45" t="s">
        <v>300</v>
      </c>
    </row>
    <row r="29" spans="2:15" ht="15.95" customHeight="1">
      <c r="B29" s="125" t="s">
        <v>93</v>
      </c>
      <c r="C29" s="125"/>
      <c r="D29" s="125"/>
      <c r="E29" s="125"/>
      <c r="F29" s="125"/>
      <c r="G29" s="125"/>
      <c r="H29" s="125"/>
      <c r="I29" s="125"/>
      <c r="J29" s="125"/>
      <c r="K29" s="47">
        <f>SUM(K27:K28)</f>
        <v>511</v>
      </c>
      <c r="L29" s="48">
        <f>SUM(L27:L28)</f>
        <v>21623905</v>
      </c>
      <c r="M29" s="48">
        <f>SUM(M27:M28)</f>
        <v>308581900.53000003</v>
      </c>
      <c r="N29" s="48">
        <v>5</v>
      </c>
      <c r="O29" s="46" t="s">
        <v>14</v>
      </c>
    </row>
    <row r="30" spans="2:15" ht="18.75" customHeight="1">
      <c r="B30" s="50" t="s">
        <v>164</v>
      </c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</row>
    <row r="31" spans="2:15" ht="15.95" customHeight="1">
      <c r="B31" s="37" t="s">
        <v>165</v>
      </c>
      <c r="C31" s="54" t="s">
        <v>166</v>
      </c>
      <c r="D31" s="51">
        <v>1.2</v>
      </c>
      <c r="E31" s="51">
        <v>1.2</v>
      </c>
      <c r="F31" s="51">
        <v>1.2</v>
      </c>
      <c r="G31" s="41">
        <v>1.2</v>
      </c>
      <c r="H31" s="51">
        <v>1.2</v>
      </c>
      <c r="I31" s="51">
        <v>1.2</v>
      </c>
      <c r="J31" s="42">
        <v>0</v>
      </c>
      <c r="K31" s="43">
        <v>3</v>
      </c>
      <c r="L31" s="43">
        <v>1500000</v>
      </c>
      <c r="M31" s="43">
        <v>1800000</v>
      </c>
      <c r="N31" s="44">
        <v>1</v>
      </c>
      <c r="O31" s="45" t="s">
        <v>167</v>
      </c>
    </row>
    <row r="32" spans="2:15" ht="15.95" customHeight="1">
      <c r="B32" s="125" t="s">
        <v>437</v>
      </c>
      <c r="C32" s="125"/>
      <c r="D32" s="125"/>
      <c r="E32" s="125"/>
      <c r="F32" s="125"/>
      <c r="G32" s="125"/>
      <c r="H32" s="125"/>
      <c r="I32" s="125"/>
      <c r="J32" s="125"/>
      <c r="K32" s="47">
        <f>K31</f>
        <v>3</v>
      </c>
      <c r="L32" s="48">
        <f t="shared" ref="L32:M32" si="0">L31</f>
        <v>1500000</v>
      </c>
      <c r="M32" s="48">
        <f t="shared" si="0"/>
        <v>1800000</v>
      </c>
      <c r="N32" s="48">
        <f>SUM(N31)</f>
        <v>1</v>
      </c>
      <c r="O32" s="46" t="s">
        <v>14</v>
      </c>
    </row>
    <row r="33" spans="2:15" ht="15.95" customHeight="1">
      <c r="B33" s="50" t="s">
        <v>114</v>
      </c>
      <c r="C33" s="124"/>
      <c r="D33" s="124" t="s">
        <v>116</v>
      </c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</row>
    <row r="34" spans="2:15" ht="15.95" customHeight="1">
      <c r="B34" s="37" t="s">
        <v>381</v>
      </c>
      <c r="C34" s="54" t="s">
        <v>162</v>
      </c>
      <c r="D34" s="51">
        <v>0.88</v>
      </c>
      <c r="E34" s="51">
        <v>0.9</v>
      </c>
      <c r="F34" s="51">
        <v>0.88</v>
      </c>
      <c r="G34" s="41">
        <v>0.89</v>
      </c>
      <c r="H34" s="51">
        <v>0.9</v>
      </c>
      <c r="I34" s="51">
        <v>1</v>
      </c>
      <c r="J34" s="42">
        <v>-9.9999999999999982</v>
      </c>
      <c r="K34" s="43">
        <v>12</v>
      </c>
      <c r="L34" s="43">
        <v>2087503</v>
      </c>
      <c r="M34" s="43">
        <v>1858752.7</v>
      </c>
      <c r="N34" s="44">
        <v>1</v>
      </c>
      <c r="O34" s="45" t="s">
        <v>163</v>
      </c>
    </row>
    <row r="35" spans="2:15" ht="15.95" customHeight="1">
      <c r="B35" s="37" t="s">
        <v>302</v>
      </c>
      <c r="C35" s="54" t="s">
        <v>148</v>
      </c>
      <c r="D35" s="51">
        <v>0.69</v>
      </c>
      <c r="E35" s="51">
        <v>0.69</v>
      </c>
      <c r="F35" s="51">
        <v>0.69</v>
      </c>
      <c r="G35" s="41">
        <v>0.69</v>
      </c>
      <c r="H35" s="51">
        <v>0.69</v>
      </c>
      <c r="I35" s="51">
        <v>0.81</v>
      </c>
      <c r="J35" s="42">
        <v>-14.814814814814826</v>
      </c>
      <c r="K35" s="43">
        <v>1</v>
      </c>
      <c r="L35" s="43">
        <v>531166</v>
      </c>
      <c r="M35" s="43">
        <v>366504.54</v>
      </c>
      <c r="N35" s="44">
        <v>1</v>
      </c>
      <c r="O35" s="45" t="s">
        <v>149</v>
      </c>
    </row>
    <row r="36" spans="2:15" ht="15.95" customHeight="1">
      <c r="B36" s="37" t="s">
        <v>403</v>
      </c>
      <c r="C36" s="54" t="s">
        <v>206</v>
      </c>
      <c r="D36" s="51">
        <v>0.5</v>
      </c>
      <c r="E36" s="51">
        <v>0.5</v>
      </c>
      <c r="F36" s="51">
        <v>0.5</v>
      </c>
      <c r="G36" s="41">
        <v>0.5</v>
      </c>
      <c r="H36" s="51">
        <v>0.5</v>
      </c>
      <c r="I36" s="51">
        <v>0.55000000000000004</v>
      </c>
      <c r="J36" s="42">
        <v>-9.0909090909090935</v>
      </c>
      <c r="K36" s="43">
        <v>2</v>
      </c>
      <c r="L36" s="43">
        <v>1100</v>
      </c>
      <c r="M36" s="43">
        <v>550</v>
      </c>
      <c r="N36" s="44">
        <v>2</v>
      </c>
      <c r="O36" s="45" t="s">
        <v>210</v>
      </c>
    </row>
    <row r="37" spans="2:15" ht="15.95" customHeight="1">
      <c r="B37" s="37" t="s">
        <v>306</v>
      </c>
      <c r="C37" s="54" t="s">
        <v>307</v>
      </c>
      <c r="D37" s="51">
        <v>2.4700000000000002</v>
      </c>
      <c r="E37" s="51">
        <v>2.4700000000000002</v>
      </c>
      <c r="F37" s="51">
        <v>2.23</v>
      </c>
      <c r="G37" s="41">
        <v>2.23</v>
      </c>
      <c r="H37" s="51">
        <v>2.23</v>
      </c>
      <c r="I37" s="51">
        <v>2.5</v>
      </c>
      <c r="J37" s="42">
        <v>-10.799999999999999</v>
      </c>
      <c r="K37" s="43">
        <v>12</v>
      </c>
      <c r="L37" s="43">
        <v>214536</v>
      </c>
      <c r="M37" s="43">
        <v>495014.88</v>
      </c>
      <c r="N37" s="44">
        <v>3</v>
      </c>
      <c r="O37" s="45" t="s">
        <v>308</v>
      </c>
    </row>
    <row r="38" spans="2:15" ht="15.75" customHeight="1">
      <c r="B38" s="125" t="s">
        <v>115</v>
      </c>
      <c r="C38" s="125"/>
      <c r="D38" s="125"/>
      <c r="E38" s="125"/>
      <c r="F38" s="125"/>
      <c r="G38" s="125"/>
      <c r="H38" s="125"/>
      <c r="I38" s="125"/>
      <c r="J38" s="125"/>
      <c r="K38" s="47">
        <f>SUM(K34:K37)</f>
        <v>27</v>
      </c>
      <c r="L38" s="48">
        <f>SUM(L34:L37)</f>
        <v>2834305</v>
      </c>
      <c r="M38" s="48">
        <f>SUM(M34:M37)</f>
        <v>2720822.1199999996</v>
      </c>
      <c r="N38" s="48">
        <v>3</v>
      </c>
      <c r="O38" s="46" t="s">
        <v>14</v>
      </c>
    </row>
    <row r="39" spans="2:15" ht="16.5" customHeight="1">
      <c r="K39" s="4"/>
      <c r="L39" s="4"/>
      <c r="M39" s="4"/>
      <c r="N39" s="4"/>
    </row>
    <row r="40" spans="2:15" ht="43.5" customHeight="1">
      <c r="B40" s="107" t="s">
        <v>4</v>
      </c>
      <c r="C40" s="108"/>
      <c r="D40" s="108"/>
      <c r="E40" s="126" t="s">
        <v>418</v>
      </c>
      <c r="F40" s="126"/>
      <c r="G40" s="126"/>
      <c r="H40" s="126"/>
      <c r="I40" s="126"/>
      <c r="J40" s="126"/>
      <c r="K40" s="126"/>
      <c r="L40" s="126"/>
      <c r="M40" s="126"/>
      <c r="N40" s="126"/>
      <c r="O40" s="49"/>
    </row>
    <row r="41" spans="2:15" ht="33.75" customHeight="1">
      <c r="B41" s="127" t="s">
        <v>5</v>
      </c>
      <c r="C41" s="128"/>
      <c r="D41" s="128"/>
      <c r="E41" s="128"/>
      <c r="F41" s="126" t="s">
        <v>419</v>
      </c>
      <c r="G41" s="126"/>
      <c r="H41" s="126"/>
      <c r="I41" s="126"/>
      <c r="J41" s="126"/>
      <c r="K41" s="126"/>
      <c r="L41" s="126"/>
      <c r="M41" s="126"/>
      <c r="N41" s="126"/>
      <c r="O41" s="30"/>
    </row>
    <row r="42" spans="2:15" ht="69.75" customHeight="1">
      <c r="B42" s="31" t="s">
        <v>0</v>
      </c>
      <c r="C42" s="32" t="s">
        <v>6</v>
      </c>
      <c r="D42" s="32" t="s">
        <v>7</v>
      </c>
      <c r="E42" s="32" t="s">
        <v>8</v>
      </c>
      <c r="F42" s="32" t="s">
        <v>9</v>
      </c>
      <c r="G42" s="32" t="s">
        <v>22</v>
      </c>
      <c r="H42" s="32" t="s">
        <v>2</v>
      </c>
      <c r="I42" s="32" t="s">
        <v>23</v>
      </c>
      <c r="J42" s="33" t="s">
        <v>10</v>
      </c>
      <c r="K42" s="34" t="s">
        <v>97</v>
      </c>
      <c r="L42" s="32" t="s">
        <v>64</v>
      </c>
      <c r="M42" s="32" t="s">
        <v>65</v>
      </c>
      <c r="N42" s="32" t="s">
        <v>11</v>
      </c>
      <c r="O42" s="35" t="s">
        <v>1</v>
      </c>
    </row>
    <row r="43" spans="2:15" ht="18.95" customHeight="1">
      <c r="B43" s="50" t="s">
        <v>28</v>
      </c>
      <c r="C43" s="124"/>
      <c r="D43" s="124" t="s">
        <v>31</v>
      </c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</row>
    <row r="44" spans="2:15" ht="18.95" customHeight="1">
      <c r="B44" s="37" t="s">
        <v>392</v>
      </c>
      <c r="C44" s="38" t="s">
        <v>143</v>
      </c>
      <c r="D44" s="39">
        <v>4.24</v>
      </c>
      <c r="E44" s="40">
        <v>4.24</v>
      </c>
      <c r="F44" s="40">
        <v>4.1500000000000004</v>
      </c>
      <c r="G44" s="41">
        <v>4.1900000000000004</v>
      </c>
      <c r="H44" s="41">
        <v>4.1500000000000004</v>
      </c>
      <c r="I44" s="41">
        <v>4.24</v>
      </c>
      <c r="J44" s="42">
        <v>-2.1226415094339535</v>
      </c>
      <c r="K44" s="43">
        <v>27</v>
      </c>
      <c r="L44" s="43">
        <v>625715</v>
      </c>
      <c r="M44" s="43">
        <v>2624056.59</v>
      </c>
      <c r="N44" s="44">
        <v>4</v>
      </c>
      <c r="O44" s="45" t="s">
        <v>144</v>
      </c>
    </row>
    <row r="45" spans="2:15" ht="18.95" customHeight="1">
      <c r="B45" s="37" t="s">
        <v>398</v>
      </c>
      <c r="C45" s="38" t="s">
        <v>211</v>
      </c>
      <c r="D45" s="39">
        <v>7.39</v>
      </c>
      <c r="E45" s="40">
        <v>7.39</v>
      </c>
      <c r="F45" s="40">
        <v>7.39</v>
      </c>
      <c r="G45" s="41">
        <v>7.39</v>
      </c>
      <c r="H45" s="41">
        <v>7.39</v>
      </c>
      <c r="I45" s="41">
        <v>7.39</v>
      </c>
      <c r="J45" s="42">
        <v>0</v>
      </c>
      <c r="K45" s="43">
        <v>1</v>
      </c>
      <c r="L45" s="43">
        <v>1345</v>
      </c>
      <c r="M45" s="43">
        <v>9939.5499999999993</v>
      </c>
      <c r="N45" s="44">
        <v>1</v>
      </c>
      <c r="O45" s="45" t="s">
        <v>217</v>
      </c>
    </row>
    <row r="46" spans="2:15" ht="18.95" customHeight="1">
      <c r="B46" s="37" t="s">
        <v>67</v>
      </c>
      <c r="C46" s="38" t="s">
        <v>68</v>
      </c>
      <c r="D46" s="39">
        <v>3.2</v>
      </c>
      <c r="E46" s="40">
        <v>3.3</v>
      </c>
      <c r="F46" s="40">
        <v>3.13</v>
      </c>
      <c r="G46" s="41">
        <v>3.21</v>
      </c>
      <c r="H46" s="41">
        <v>3.25</v>
      </c>
      <c r="I46" s="41">
        <v>3.2</v>
      </c>
      <c r="J46" s="42">
        <v>1.5625</v>
      </c>
      <c r="K46" s="43">
        <v>176</v>
      </c>
      <c r="L46" s="43">
        <v>30862128</v>
      </c>
      <c r="M46" s="43">
        <v>99194138.159999996</v>
      </c>
      <c r="N46" s="44">
        <v>5</v>
      </c>
      <c r="O46" s="45" t="s">
        <v>69</v>
      </c>
    </row>
    <row r="47" spans="2:15" ht="18.95" customHeight="1">
      <c r="B47" s="37" t="s">
        <v>436</v>
      </c>
      <c r="C47" s="38" t="s">
        <v>177</v>
      </c>
      <c r="D47" s="39">
        <v>0.7</v>
      </c>
      <c r="E47" s="40">
        <v>0.7</v>
      </c>
      <c r="F47" s="40">
        <v>0.7</v>
      </c>
      <c r="G47" s="41">
        <v>0.7</v>
      </c>
      <c r="H47" s="41">
        <v>0.7</v>
      </c>
      <c r="I47" s="41">
        <v>0.75</v>
      </c>
      <c r="J47" s="42">
        <v>-6.6666666666666767</v>
      </c>
      <c r="K47" s="43">
        <v>2</v>
      </c>
      <c r="L47" s="43">
        <v>850000</v>
      </c>
      <c r="M47" s="43">
        <v>595000</v>
      </c>
      <c r="N47" s="44">
        <v>1</v>
      </c>
      <c r="O47" s="45" t="s">
        <v>179</v>
      </c>
    </row>
    <row r="48" spans="2:15" ht="18.95" customHeight="1">
      <c r="B48" s="37" t="s">
        <v>70</v>
      </c>
      <c r="C48" s="38" t="s">
        <v>71</v>
      </c>
      <c r="D48" s="39">
        <v>22.2</v>
      </c>
      <c r="E48" s="40">
        <v>22.75</v>
      </c>
      <c r="F48" s="40">
        <v>21</v>
      </c>
      <c r="G48" s="41">
        <v>21.8</v>
      </c>
      <c r="H48" s="41">
        <v>22.5</v>
      </c>
      <c r="I48" s="41">
        <v>22.2</v>
      </c>
      <c r="J48" s="42">
        <v>1.3513513513513598</v>
      </c>
      <c r="K48" s="43">
        <v>88</v>
      </c>
      <c r="L48" s="43">
        <v>4794115</v>
      </c>
      <c r="M48" s="43">
        <v>104528449.53999999</v>
      </c>
      <c r="N48" s="44">
        <v>5</v>
      </c>
      <c r="O48" s="45" t="s">
        <v>72</v>
      </c>
    </row>
    <row r="49" spans="2:15" ht="18.95" customHeight="1">
      <c r="B49" s="37" t="s">
        <v>388</v>
      </c>
      <c r="C49" s="38" t="s">
        <v>201</v>
      </c>
      <c r="D49" s="39">
        <v>2</v>
      </c>
      <c r="E49" s="40">
        <v>2.11</v>
      </c>
      <c r="F49" s="40">
        <v>2</v>
      </c>
      <c r="G49" s="41">
        <v>2.06</v>
      </c>
      <c r="H49" s="41">
        <v>2.1</v>
      </c>
      <c r="I49" s="41">
        <v>2.2999999999999998</v>
      </c>
      <c r="J49" s="42">
        <v>-8.6956521739130377</v>
      </c>
      <c r="K49" s="43">
        <v>11</v>
      </c>
      <c r="L49" s="43">
        <v>142034</v>
      </c>
      <c r="M49" s="43">
        <v>289929.76</v>
      </c>
      <c r="N49" s="44">
        <v>2</v>
      </c>
      <c r="O49" s="45" t="s">
        <v>202</v>
      </c>
    </row>
    <row r="50" spans="2:15" ht="18.95" customHeight="1">
      <c r="B50" s="37" t="s">
        <v>375</v>
      </c>
      <c r="C50" s="38" t="s">
        <v>178</v>
      </c>
      <c r="D50" s="39">
        <v>1.6</v>
      </c>
      <c r="E50" s="40">
        <v>1.61</v>
      </c>
      <c r="F50" s="40">
        <v>1.6</v>
      </c>
      <c r="G50" s="41">
        <v>1.6</v>
      </c>
      <c r="H50" s="41">
        <v>1.6</v>
      </c>
      <c r="I50" s="41">
        <v>1.61</v>
      </c>
      <c r="J50" s="42">
        <v>-0.62111801242236142</v>
      </c>
      <c r="K50" s="43">
        <v>8</v>
      </c>
      <c r="L50" s="43">
        <v>71189</v>
      </c>
      <c r="M50" s="43">
        <v>114140.84</v>
      </c>
      <c r="N50" s="44">
        <v>3</v>
      </c>
      <c r="O50" s="45" t="s">
        <v>180</v>
      </c>
    </row>
    <row r="51" spans="2:15" ht="18.95" customHeight="1">
      <c r="B51" s="37" t="s">
        <v>408</v>
      </c>
      <c r="C51" s="38" t="s">
        <v>214</v>
      </c>
      <c r="D51" s="39">
        <v>0.91</v>
      </c>
      <c r="E51" s="40">
        <v>0.91</v>
      </c>
      <c r="F51" s="40">
        <v>0.85</v>
      </c>
      <c r="G51" s="41">
        <v>0.87</v>
      </c>
      <c r="H51" s="41">
        <v>0.85</v>
      </c>
      <c r="I51" s="41">
        <v>0.91</v>
      </c>
      <c r="J51" s="42">
        <v>-6.5934065934066037</v>
      </c>
      <c r="K51" s="43">
        <v>8</v>
      </c>
      <c r="L51" s="43">
        <v>19720</v>
      </c>
      <c r="M51" s="43">
        <v>17107.48</v>
      </c>
      <c r="N51" s="44">
        <v>2</v>
      </c>
      <c r="O51" s="45" t="s">
        <v>215</v>
      </c>
    </row>
    <row r="52" spans="2:15" ht="21.75" customHeight="1">
      <c r="B52" s="125" t="s">
        <v>94</v>
      </c>
      <c r="C52" s="125"/>
      <c r="D52" s="125"/>
      <c r="E52" s="125"/>
      <c r="F52" s="125"/>
      <c r="G52" s="125"/>
      <c r="H52" s="125"/>
      <c r="I52" s="125"/>
      <c r="J52" s="125"/>
      <c r="K52" s="47">
        <f>SUM(K44:K51)</f>
        <v>321</v>
      </c>
      <c r="L52" s="48">
        <f>SUM(L44:L51)</f>
        <v>37366246</v>
      </c>
      <c r="M52" s="48">
        <f>SUM(M44:M51)</f>
        <v>207372761.91999996</v>
      </c>
      <c r="N52" s="48">
        <v>5</v>
      </c>
      <c r="O52" s="46" t="s">
        <v>14</v>
      </c>
    </row>
    <row r="53" spans="2:15" ht="18.95" customHeight="1">
      <c r="B53" s="50" t="s">
        <v>76</v>
      </c>
      <c r="C53" s="124" t="s">
        <v>30</v>
      </c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</row>
    <row r="54" spans="2:15" ht="18.95" customHeight="1">
      <c r="B54" s="37" t="s">
        <v>56</v>
      </c>
      <c r="C54" s="38" t="s">
        <v>57</v>
      </c>
      <c r="D54" s="39">
        <v>2.15</v>
      </c>
      <c r="E54" s="39">
        <v>2.15</v>
      </c>
      <c r="F54" s="40">
        <v>2.12</v>
      </c>
      <c r="G54" s="41">
        <v>2.13</v>
      </c>
      <c r="H54" s="41">
        <v>2.13</v>
      </c>
      <c r="I54" s="41">
        <v>2.15</v>
      </c>
      <c r="J54" s="42">
        <v>-0.9302325581395321</v>
      </c>
      <c r="K54" s="43">
        <v>43</v>
      </c>
      <c r="L54" s="43">
        <v>4860736</v>
      </c>
      <c r="M54" s="43">
        <v>10343278.529999999</v>
      </c>
      <c r="N54" s="44">
        <v>5</v>
      </c>
      <c r="O54" s="45" t="s">
        <v>58</v>
      </c>
    </row>
    <row r="55" spans="2:15" ht="18.95" customHeight="1">
      <c r="B55" s="37" t="s">
        <v>156</v>
      </c>
      <c r="C55" s="38" t="s">
        <v>155</v>
      </c>
      <c r="D55" s="39">
        <v>5.35</v>
      </c>
      <c r="E55" s="39">
        <v>5.35</v>
      </c>
      <c r="F55" s="40">
        <v>5.3</v>
      </c>
      <c r="G55" s="41">
        <v>5.31</v>
      </c>
      <c r="H55" s="41">
        <v>5.3</v>
      </c>
      <c r="I55" s="41">
        <v>5.35</v>
      </c>
      <c r="J55" s="42">
        <v>-0.93457943925233655</v>
      </c>
      <c r="K55" s="43">
        <v>42</v>
      </c>
      <c r="L55" s="43">
        <v>754740</v>
      </c>
      <c r="M55" s="43">
        <v>4006447.96</v>
      </c>
      <c r="N55" s="44">
        <v>4</v>
      </c>
      <c r="O55" s="45" t="s">
        <v>157</v>
      </c>
    </row>
    <row r="56" spans="2:15" ht="18.95" customHeight="1">
      <c r="B56" s="37" t="s">
        <v>186</v>
      </c>
      <c r="C56" s="38" t="s">
        <v>184</v>
      </c>
      <c r="D56" s="39">
        <v>17.25</v>
      </c>
      <c r="E56" s="39">
        <v>17.5</v>
      </c>
      <c r="F56" s="40">
        <v>17.25</v>
      </c>
      <c r="G56" s="41">
        <v>17.420000000000002</v>
      </c>
      <c r="H56" s="41">
        <v>17.48</v>
      </c>
      <c r="I56" s="41">
        <v>17.25</v>
      </c>
      <c r="J56" s="42">
        <v>1.3333333333333419</v>
      </c>
      <c r="K56" s="43">
        <v>19</v>
      </c>
      <c r="L56" s="43">
        <v>288881</v>
      </c>
      <c r="M56" s="43">
        <v>5032179.83</v>
      </c>
      <c r="N56" s="44">
        <v>5</v>
      </c>
      <c r="O56" s="45" t="s">
        <v>195</v>
      </c>
    </row>
    <row r="57" spans="2:15" ht="18.95" customHeight="1">
      <c r="B57" s="37" t="s">
        <v>59</v>
      </c>
      <c r="C57" s="38" t="s">
        <v>34</v>
      </c>
      <c r="D57" s="39">
        <v>5.83</v>
      </c>
      <c r="E57" s="39">
        <v>5.85</v>
      </c>
      <c r="F57" s="40">
        <v>5.7</v>
      </c>
      <c r="G57" s="41">
        <v>5.78</v>
      </c>
      <c r="H57" s="41">
        <v>5.75</v>
      </c>
      <c r="I57" s="41">
        <v>5.83</v>
      </c>
      <c r="J57" s="42">
        <v>-1.3722126929674117</v>
      </c>
      <c r="K57" s="43">
        <v>342</v>
      </c>
      <c r="L57" s="43">
        <v>52496954</v>
      </c>
      <c r="M57" s="43">
        <v>303405975.80000001</v>
      </c>
      <c r="N57" s="44">
        <v>5</v>
      </c>
      <c r="O57" s="45" t="s">
        <v>35</v>
      </c>
    </row>
    <row r="58" spans="2:15" ht="18.95" customHeight="1">
      <c r="B58" s="37" t="s">
        <v>60</v>
      </c>
      <c r="C58" s="38" t="s">
        <v>41</v>
      </c>
      <c r="D58" s="39">
        <v>2.75</v>
      </c>
      <c r="E58" s="39">
        <v>2.85</v>
      </c>
      <c r="F58" s="40">
        <v>2.75</v>
      </c>
      <c r="G58" s="41">
        <v>2.81</v>
      </c>
      <c r="H58" s="41">
        <v>2.8</v>
      </c>
      <c r="I58" s="41">
        <v>2.75</v>
      </c>
      <c r="J58" s="42">
        <v>1.8181818181818077</v>
      </c>
      <c r="K58" s="43">
        <v>10</v>
      </c>
      <c r="L58" s="43">
        <v>14863</v>
      </c>
      <c r="M58" s="43">
        <v>41685.050000000003</v>
      </c>
      <c r="N58" s="44">
        <v>4</v>
      </c>
      <c r="O58" s="45" t="s">
        <v>61</v>
      </c>
    </row>
    <row r="59" spans="2:15" ht="18.95" customHeight="1">
      <c r="B59" s="37" t="s">
        <v>391</v>
      </c>
      <c r="C59" s="38" t="s">
        <v>46</v>
      </c>
      <c r="D59" s="39">
        <v>2.4</v>
      </c>
      <c r="E59" s="39">
        <v>2.4</v>
      </c>
      <c r="F59" s="40">
        <v>2.4</v>
      </c>
      <c r="G59" s="41">
        <v>2.4</v>
      </c>
      <c r="H59" s="41">
        <v>2.4</v>
      </c>
      <c r="I59" s="41">
        <v>2.4</v>
      </c>
      <c r="J59" s="42">
        <v>0</v>
      </c>
      <c r="K59" s="43">
        <v>3</v>
      </c>
      <c r="L59" s="43">
        <v>11283</v>
      </c>
      <c r="M59" s="43">
        <v>27079.199999999997</v>
      </c>
      <c r="N59" s="44">
        <v>2</v>
      </c>
      <c r="O59" s="45" t="s">
        <v>44</v>
      </c>
    </row>
    <row r="60" spans="2:15" ht="18.95" customHeight="1">
      <c r="B60" s="37" t="s">
        <v>127</v>
      </c>
      <c r="C60" s="38" t="s">
        <v>126</v>
      </c>
      <c r="D60" s="39">
        <v>5.5</v>
      </c>
      <c r="E60" s="39">
        <v>5.5</v>
      </c>
      <c r="F60" s="40">
        <v>5.5</v>
      </c>
      <c r="G60" s="41">
        <v>5.5</v>
      </c>
      <c r="H60" s="41">
        <v>5.5</v>
      </c>
      <c r="I60" s="41">
        <v>5.52</v>
      </c>
      <c r="J60" s="42">
        <v>-0.36231884057970065</v>
      </c>
      <c r="K60" s="43">
        <v>27</v>
      </c>
      <c r="L60" s="43">
        <v>183870</v>
      </c>
      <c r="M60" s="43">
        <v>1011285</v>
      </c>
      <c r="N60" s="44">
        <v>3</v>
      </c>
      <c r="O60" s="45" t="s">
        <v>129</v>
      </c>
    </row>
    <row r="61" spans="2:15" ht="18.95" customHeight="1">
      <c r="B61" s="37" t="s">
        <v>393</v>
      </c>
      <c r="C61" s="38" t="s">
        <v>185</v>
      </c>
      <c r="D61" s="39">
        <v>1.3</v>
      </c>
      <c r="E61" s="39">
        <v>1.3</v>
      </c>
      <c r="F61" s="40">
        <v>1.25</v>
      </c>
      <c r="G61" s="41">
        <v>1.26</v>
      </c>
      <c r="H61" s="41">
        <v>1.25</v>
      </c>
      <c r="I61" s="41">
        <v>1.32</v>
      </c>
      <c r="J61" s="42">
        <v>-5.3030303030303099</v>
      </c>
      <c r="K61" s="43">
        <v>18</v>
      </c>
      <c r="L61" s="43">
        <v>1228892</v>
      </c>
      <c r="M61" s="43">
        <v>1546228.02</v>
      </c>
      <c r="N61" s="44">
        <v>5</v>
      </c>
      <c r="O61" s="45" t="s">
        <v>194</v>
      </c>
    </row>
    <row r="62" spans="2:15" ht="18.95" customHeight="1">
      <c r="B62" s="37" t="s">
        <v>84</v>
      </c>
      <c r="C62" s="38" t="s">
        <v>85</v>
      </c>
      <c r="D62" s="39">
        <v>2.2999999999999998</v>
      </c>
      <c r="E62" s="39">
        <v>2.35</v>
      </c>
      <c r="F62" s="40">
        <v>2.2799999999999998</v>
      </c>
      <c r="G62" s="41">
        <v>2.2999999999999998</v>
      </c>
      <c r="H62" s="41">
        <v>2.29</v>
      </c>
      <c r="I62" s="41">
        <v>2.1800000000000002</v>
      </c>
      <c r="J62" s="42">
        <v>5.0458715596330306</v>
      </c>
      <c r="K62" s="43">
        <v>9</v>
      </c>
      <c r="L62" s="43">
        <v>456427</v>
      </c>
      <c r="M62" s="43">
        <v>1047490.75</v>
      </c>
      <c r="N62" s="44">
        <v>2</v>
      </c>
      <c r="O62" s="45" t="s">
        <v>86</v>
      </c>
    </row>
    <row r="63" spans="2:15" ht="18.95" customHeight="1">
      <c r="B63" s="37" t="s">
        <v>81</v>
      </c>
      <c r="C63" s="38" t="s">
        <v>82</v>
      </c>
      <c r="D63" s="39">
        <v>2.9</v>
      </c>
      <c r="E63" s="39">
        <v>2.9</v>
      </c>
      <c r="F63" s="40">
        <v>2.85</v>
      </c>
      <c r="G63" s="41">
        <v>2.86</v>
      </c>
      <c r="H63" s="41">
        <v>2.87</v>
      </c>
      <c r="I63" s="41">
        <v>2.9</v>
      </c>
      <c r="J63" s="42">
        <v>-1.0344827586206806</v>
      </c>
      <c r="K63" s="43">
        <v>31</v>
      </c>
      <c r="L63" s="43">
        <v>4136637</v>
      </c>
      <c r="M63" s="43">
        <v>11878651.33</v>
      </c>
      <c r="N63" s="44">
        <v>4</v>
      </c>
      <c r="O63" s="45" t="s">
        <v>83</v>
      </c>
    </row>
    <row r="64" spans="2:15" ht="18.95" customHeight="1">
      <c r="B64" s="37" t="s">
        <v>416</v>
      </c>
      <c r="C64" s="38" t="s">
        <v>131</v>
      </c>
      <c r="D64" s="39">
        <v>1.3</v>
      </c>
      <c r="E64" s="39">
        <v>1.3</v>
      </c>
      <c r="F64" s="40">
        <v>1.1000000000000001</v>
      </c>
      <c r="G64" s="41">
        <v>1.1000000000000001</v>
      </c>
      <c r="H64" s="41">
        <v>1.1000000000000001</v>
      </c>
      <c r="I64" s="41">
        <v>1.3</v>
      </c>
      <c r="J64" s="42">
        <v>-15.384615384615385</v>
      </c>
      <c r="K64" s="43">
        <v>7</v>
      </c>
      <c r="L64" s="43">
        <v>82060</v>
      </c>
      <c r="M64" s="43">
        <v>90466</v>
      </c>
      <c r="N64" s="44">
        <v>3</v>
      </c>
      <c r="O64" s="45" t="s">
        <v>132</v>
      </c>
    </row>
    <row r="65" spans="2:15" ht="18.95" customHeight="1">
      <c r="B65" s="37" t="s">
        <v>387</v>
      </c>
      <c r="C65" s="38" t="s">
        <v>77</v>
      </c>
      <c r="D65" s="39">
        <v>1.7</v>
      </c>
      <c r="E65" s="39">
        <v>1.7</v>
      </c>
      <c r="F65" s="40">
        <v>1.7</v>
      </c>
      <c r="G65" s="41">
        <v>1.7</v>
      </c>
      <c r="H65" s="41">
        <v>1.7</v>
      </c>
      <c r="I65" s="41">
        <v>1.73</v>
      </c>
      <c r="J65" s="42">
        <v>-1.7341040462427793</v>
      </c>
      <c r="K65" s="43">
        <v>9</v>
      </c>
      <c r="L65" s="43">
        <v>357386</v>
      </c>
      <c r="M65" s="43">
        <v>607556.20000000007</v>
      </c>
      <c r="N65" s="44">
        <v>2</v>
      </c>
      <c r="O65" s="45" t="s">
        <v>78</v>
      </c>
    </row>
    <row r="66" spans="2:15" ht="18.95" customHeight="1">
      <c r="B66" s="37" t="s">
        <v>341</v>
      </c>
      <c r="C66" s="38" t="s">
        <v>342</v>
      </c>
      <c r="D66" s="39">
        <v>1.42</v>
      </c>
      <c r="E66" s="39">
        <v>1.42</v>
      </c>
      <c r="F66" s="40">
        <v>1.37</v>
      </c>
      <c r="G66" s="41">
        <v>1.39</v>
      </c>
      <c r="H66" s="41">
        <v>1.38</v>
      </c>
      <c r="I66" s="41">
        <v>1.42</v>
      </c>
      <c r="J66" s="42">
        <v>-2.8169014084507116</v>
      </c>
      <c r="K66" s="43">
        <v>97</v>
      </c>
      <c r="L66" s="43">
        <v>37283896</v>
      </c>
      <c r="M66" s="43">
        <v>51939400.329999998</v>
      </c>
      <c r="N66" s="44">
        <v>5</v>
      </c>
      <c r="O66" s="45" t="s">
        <v>343</v>
      </c>
    </row>
    <row r="67" spans="2:15" ht="18.95" customHeight="1">
      <c r="B67" s="37" t="s">
        <v>401</v>
      </c>
      <c r="C67" s="38" t="s">
        <v>145</v>
      </c>
      <c r="D67" s="39">
        <v>1.94</v>
      </c>
      <c r="E67" s="39">
        <v>1.95</v>
      </c>
      <c r="F67" s="40">
        <v>1.85</v>
      </c>
      <c r="G67" s="41">
        <v>1.9</v>
      </c>
      <c r="H67" s="41">
        <v>1.9</v>
      </c>
      <c r="I67" s="41">
        <v>1.95</v>
      </c>
      <c r="J67" s="42">
        <v>-2.5641025641025661</v>
      </c>
      <c r="K67" s="43">
        <v>161</v>
      </c>
      <c r="L67" s="43">
        <v>8236054</v>
      </c>
      <c r="M67" s="43">
        <v>15624138.739999998</v>
      </c>
      <c r="N67" s="44">
        <v>4</v>
      </c>
      <c r="O67" s="45" t="s">
        <v>146</v>
      </c>
    </row>
    <row r="68" spans="2:15" ht="18.95" customHeight="1">
      <c r="B68" s="37" t="s">
        <v>377</v>
      </c>
      <c r="C68" s="38" t="s">
        <v>79</v>
      </c>
      <c r="D68" s="39">
        <v>2.2200000000000002</v>
      </c>
      <c r="E68" s="39">
        <v>2.2200000000000002</v>
      </c>
      <c r="F68" s="40">
        <v>2.1</v>
      </c>
      <c r="G68" s="41">
        <v>2.14</v>
      </c>
      <c r="H68" s="41">
        <v>2.1</v>
      </c>
      <c r="I68" s="41">
        <v>2.27</v>
      </c>
      <c r="J68" s="42">
        <v>-7.4889867841409608</v>
      </c>
      <c r="K68" s="43">
        <v>19</v>
      </c>
      <c r="L68" s="43">
        <v>404660</v>
      </c>
      <c r="M68" s="43">
        <v>867743.40999999992</v>
      </c>
      <c r="N68" s="44">
        <v>3</v>
      </c>
      <c r="O68" s="45" t="s">
        <v>80</v>
      </c>
    </row>
    <row r="69" spans="2:15" ht="18.95" customHeight="1">
      <c r="B69" s="37" t="s">
        <v>349</v>
      </c>
      <c r="C69" s="38" t="s">
        <v>191</v>
      </c>
      <c r="D69" s="39">
        <v>1.73</v>
      </c>
      <c r="E69" s="39">
        <v>1.94</v>
      </c>
      <c r="F69" s="40">
        <v>1.66</v>
      </c>
      <c r="G69" s="41">
        <v>1.75</v>
      </c>
      <c r="H69" s="41">
        <v>1.93</v>
      </c>
      <c r="I69" s="41">
        <v>1.65</v>
      </c>
      <c r="J69" s="42">
        <v>16.969696969696969</v>
      </c>
      <c r="K69" s="43">
        <v>56</v>
      </c>
      <c r="L69" s="43">
        <v>7163060</v>
      </c>
      <c r="M69" s="43">
        <v>12529884.809999999</v>
      </c>
      <c r="N69" s="44">
        <v>5</v>
      </c>
      <c r="O69" s="45" t="s">
        <v>192</v>
      </c>
    </row>
    <row r="70" spans="2:15" ht="27.75" customHeight="1">
      <c r="B70" s="125" t="s">
        <v>161</v>
      </c>
      <c r="C70" s="125"/>
      <c r="D70" s="125"/>
      <c r="E70" s="125"/>
      <c r="F70" s="125"/>
      <c r="G70" s="125"/>
      <c r="H70" s="125"/>
      <c r="I70" s="125"/>
      <c r="J70" s="125"/>
      <c r="K70" s="47">
        <f>SUM(K54:K69)</f>
        <v>893</v>
      </c>
      <c r="L70" s="48">
        <f>SUM(L54:L69)</f>
        <v>117960399</v>
      </c>
      <c r="M70" s="48">
        <f>SUM(M54:M69)</f>
        <v>419999490.95999998</v>
      </c>
      <c r="N70" s="48">
        <v>5</v>
      </c>
      <c r="O70" s="46" t="s">
        <v>14</v>
      </c>
    </row>
    <row r="71" spans="2:15" ht="44.25" customHeight="1">
      <c r="B71" s="107" t="s">
        <v>4</v>
      </c>
      <c r="C71" s="108"/>
      <c r="D71" s="108"/>
      <c r="E71" s="126" t="s">
        <v>418</v>
      </c>
      <c r="F71" s="126"/>
      <c r="G71" s="126"/>
      <c r="H71" s="126"/>
      <c r="I71" s="126"/>
      <c r="J71" s="126"/>
      <c r="K71" s="126"/>
      <c r="L71" s="126"/>
      <c r="M71" s="126"/>
      <c r="N71" s="126"/>
      <c r="O71" s="49"/>
    </row>
    <row r="72" spans="2:15" ht="37.5" customHeight="1">
      <c r="B72" s="127" t="s">
        <v>5</v>
      </c>
      <c r="C72" s="128"/>
      <c r="D72" s="128"/>
      <c r="E72" s="128"/>
      <c r="F72" s="126" t="s">
        <v>419</v>
      </c>
      <c r="G72" s="126"/>
      <c r="H72" s="126"/>
      <c r="I72" s="126"/>
      <c r="J72" s="126"/>
      <c r="K72" s="126"/>
      <c r="L72" s="126"/>
      <c r="M72" s="126"/>
      <c r="N72" s="126"/>
      <c r="O72" s="30"/>
    </row>
    <row r="73" spans="2:15" ht="69.75" customHeight="1">
      <c r="B73" s="31" t="s">
        <v>0</v>
      </c>
      <c r="C73" s="32" t="s">
        <v>6</v>
      </c>
      <c r="D73" s="32" t="s">
        <v>7</v>
      </c>
      <c r="E73" s="32" t="s">
        <v>8</v>
      </c>
      <c r="F73" s="32" t="s">
        <v>9</v>
      </c>
      <c r="G73" s="32" t="s">
        <v>22</v>
      </c>
      <c r="H73" s="32" t="s">
        <v>2</v>
      </c>
      <c r="I73" s="32" t="s">
        <v>23</v>
      </c>
      <c r="J73" s="33" t="s">
        <v>10</v>
      </c>
      <c r="K73" s="34" t="s">
        <v>97</v>
      </c>
      <c r="L73" s="32" t="s">
        <v>64</v>
      </c>
      <c r="M73" s="32" t="s">
        <v>65</v>
      </c>
      <c r="N73" s="32" t="s">
        <v>11</v>
      </c>
      <c r="O73" s="35" t="s">
        <v>1</v>
      </c>
    </row>
    <row r="74" spans="2:15" ht="18.95" customHeight="1">
      <c r="B74" s="50" t="s">
        <v>16</v>
      </c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 t="s">
        <v>63</v>
      </c>
      <c r="O74" s="124"/>
    </row>
    <row r="75" spans="2:15" ht="18.95" customHeight="1">
      <c r="B75" s="53" t="s">
        <v>90</v>
      </c>
      <c r="C75" s="53" t="s">
        <v>91</v>
      </c>
      <c r="D75" s="39">
        <v>9.15</v>
      </c>
      <c r="E75" s="39">
        <v>9.15</v>
      </c>
      <c r="F75" s="39">
        <v>9</v>
      </c>
      <c r="G75" s="41">
        <v>9.07</v>
      </c>
      <c r="H75" s="41">
        <v>9</v>
      </c>
      <c r="I75" s="41">
        <v>9.15</v>
      </c>
      <c r="J75" s="42">
        <v>-1.6393442622950838</v>
      </c>
      <c r="K75" s="43">
        <v>23</v>
      </c>
      <c r="L75" s="43">
        <v>840294</v>
      </c>
      <c r="M75" s="43">
        <v>7617987.9399999995</v>
      </c>
      <c r="N75" s="44">
        <v>5</v>
      </c>
      <c r="O75" s="5" t="s">
        <v>92</v>
      </c>
    </row>
    <row r="76" spans="2:15" ht="18.95" customHeight="1">
      <c r="B76" s="53" t="s">
        <v>174</v>
      </c>
      <c r="C76" s="53" t="s">
        <v>175</v>
      </c>
      <c r="D76" s="39">
        <v>105</v>
      </c>
      <c r="E76" s="39">
        <v>105</v>
      </c>
      <c r="F76" s="39">
        <v>105</v>
      </c>
      <c r="G76" s="41">
        <v>150</v>
      </c>
      <c r="H76" s="41">
        <v>105</v>
      </c>
      <c r="I76" s="41">
        <v>105</v>
      </c>
      <c r="J76" s="42">
        <v>0</v>
      </c>
      <c r="K76" s="43">
        <v>4</v>
      </c>
      <c r="L76" s="43">
        <v>68386</v>
      </c>
      <c r="M76" s="43">
        <v>7180530</v>
      </c>
      <c r="N76" s="44">
        <v>3</v>
      </c>
      <c r="O76" s="5" t="s">
        <v>176</v>
      </c>
    </row>
    <row r="77" spans="2:15" ht="18.95" customHeight="1">
      <c r="B77" s="53" t="s">
        <v>109</v>
      </c>
      <c r="C77" s="53" t="s">
        <v>110</v>
      </c>
      <c r="D77" s="39">
        <v>11.5</v>
      </c>
      <c r="E77" s="39">
        <v>11.5</v>
      </c>
      <c r="F77" s="39">
        <v>11.5</v>
      </c>
      <c r="G77" s="41">
        <v>11.5</v>
      </c>
      <c r="H77" s="41">
        <v>11.5</v>
      </c>
      <c r="I77" s="41">
        <v>11.5</v>
      </c>
      <c r="J77" s="42">
        <v>0</v>
      </c>
      <c r="K77" s="43">
        <v>5</v>
      </c>
      <c r="L77" s="43">
        <v>73967</v>
      </c>
      <c r="M77" s="43">
        <v>850620.5</v>
      </c>
      <c r="N77" s="44">
        <v>2</v>
      </c>
      <c r="O77" s="5" t="s">
        <v>111</v>
      </c>
    </row>
    <row r="78" spans="2:15" ht="18.95" customHeight="1">
      <c r="B78" s="53" t="s">
        <v>389</v>
      </c>
      <c r="C78" s="53" t="s">
        <v>105</v>
      </c>
      <c r="D78" s="39">
        <v>9.26</v>
      </c>
      <c r="E78" s="39">
        <v>9.26</v>
      </c>
      <c r="F78" s="39">
        <v>9.26</v>
      </c>
      <c r="G78" s="41">
        <v>9.26</v>
      </c>
      <c r="H78" s="41">
        <v>9.26</v>
      </c>
      <c r="I78" s="41">
        <v>9.26</v>
      </c>
      <c r="J78" s="42">
        <v>0</v>
      </c>
      <c r="K78" s="43">
        <v>2</v>
      </c>
      <c r="L78" s="43">
        <v>2000</v>
      </c>
      <c r="M78" s="43">
        <v>18520</v>
      </c>
      <c r="N78" s="44">
        <v>2</v>
      </c>
      <c r="O78" s="5" t="s">
        <v>108</v>
      </c>
    </row>
    <row r="79" spans="2:15" ht="18.95" customHeight="1">
      <c r="B79" s="53" t="s">
        <v>407</v>
      </c>
      <c r="C79" s="53" t="s">
        <v>353</v>
      </c>
      <c r="D79" s="39">
        <v>13</v>
      </c>
      <c r="E79" s="39">
        <v>15</v>
      </c>
      <c r="F79" s="39">
        <v>13</v>
      </c>
      <c r="G79" s="41">
        <v>13.28</v>
      </c>
      <c r="H79" s="41">
        <v>14.85</v>
      </c>
      <c r="I79" s="41">
        <v>13.05</v>
      </c>
      <c r="J79" s="42">
        <v>13.793103448275845</v>
      </c>
      <c r="K79" s="43">
        <v>13</v>
      </c>
      <c r="L79" s="43">
        <v>256662</v>
      </c>
      <c r="M79" s="43">
        <v>3407499.45</v>
      </c>
      <c r="N79" s="44">
        <v>2</v>
      </c>
      <c r="O79" s="5" t="s">
        <v>354</v>
      </c>
    </row>
    <row r="80" spans="2:15" ht="18.95" customHeight="1">
      <c r="B80" s="53" t="s">
        <v>125</v>
      </c>
      <c r="C80" s="53" t="s">
        <v>124</v>
      </c>
      <c r="D80" s="39">
        <v>44</v>
      </c>
      <c r="E80" s="39">
        <v>44</v>
      </c>
      <c r="F80" s="39">
        <v>44</v>
      </c>
      <c r="G80" s="41">
        <v>44</v>
      </c>
      <c r="H80" s="41">
        <v>44</v>
      </c>
      <c r="I80" s="41">
        <v>44</v>
      </c>
      <c r="J80" s="42">
        <v>0</v>
      </c>
      <c r="K80" s="43">
        <v>4</v>
      </c>
      <c r="L80" s="43">
        <v>31300</v>
      </c>
      <c r="M80" s="43">
        <v>1377200</v>
      </c>
      <c r="N80" s="44">
        <v>2</v>
      </c>
      <c r="O80" s="5" t="s">
        <v>130</v>
      </c>
    </row>
    <row r="81" spans="2:15" ht="18.95" customHeight="1">
      <c r="B81" s="53" t="s">
        <v>382</v>
      </c>
      <c r="C81" s="53" t="s">
        <v>172</v>
      </c>
      <c r="D81" s="39">
        <v>33</v>
      </c>
      <c r="E81" s="39">
        <v>33</v>
      </c>
      <c r="F81" s="39">
        <v>33</v>
      </c>
      <c r="G81" s="41">
        <v>33</v>
      </c>
      <c r="H81" s="41">
        <v>33</v>
      </c>
      <c r="I81" s="41">
        <v>33</v>
      </c>
      <c r="J81" s="42">
        <v>0</v>
      </c>
      <c r="K81" s="43">
        <v>5</v>
      </c>
      <c r="L81" s="43">
        <v>20619</v>
      </c>
      <c r="M81" s="43">
        <v>680427</v>
      </c>
      <c r="N81" s="44">
        <v>1</v>
      </c>
      <c r="O81" s="5" t="s">
        <v>173</v>
      </c>
    </row>
    <row r="82" spans="2:15" ht="18.95" customHeight="1">
      <c r="B82" s="53" t="s">
        <v>101</v>
      </c>
      <c r="C82" s="53" t="s">
        <v>102</v>
      </c>
      <c r="D82" s="39">
        <v>21.5</v>
      </c>
      <c r="E82" s="39">
        <v>21.99</v>
      </c>
      <c r="F82" s="39">
        <v>20.3</v>
      </c>
      <c r="G82" s="41">
        <v>20.93</v>
      </c>
      <c r="H82" s="41">
        <v>20.81</v>
      </c>
      <c r="I82" s="41">
        <v>21.1</v>
      </c>
      <c r="J82" s="42">
        <v>-1.3744075829383973</v>
      </c>
      <c r="K82" s="43">
        <v>147</v>
      </c>
      <c r="L82" s="43">
        <v>10128223</v>
      </c>
      <c r="M82" s="43">
        <v>211987437.24000001</v>
      </c>
      <c r="N82" s="44">
        <v>5</v>
      </c>
      <c r="O82" s="5" t="s">
        <v>104</v>
      </c>
    </row>
    <row r="83" spans="2:15" ht="18.95" customHeight="1">
      <c r="B83" s="125" t="s">
        <v>17</v>
      </c>
      <c r="C83" s="125"/>
      <c r="D83" s="125"/>
      <c r="E83" s="125"/>
      <c r="F83" s="125"/>
      <c r="G83" s="125"/>
      <c r="H83" s="125"/>
      <c r="I83" s="125"/>
      <c r="J83" s="125"/>
      <c r="K83" s="47">
        <f>SUM(K75:K82)</f>
        <v>203</v>
      </c>
      <c r="L83" s="48">
        <f>SUM(L75:L82)</f>
        <v>11421451</v>
      </c>
      <c r="M83" s="48">
        <f>SUM(M75:M82)</f>
        <v>233120222.13</v>
      </c>
      <c r="N83" s="48">
        <v>5</v>
      </c>
      <c r="O83" s="46" t="s">
        <v>14</v>
      </c>
    </row>
    <row r="84" spans="2:15" ht="18.95" customHeight="1">
      <c r="B84" s="36" t="s">
        <v>18</v>
      </c>
      <c r="C84" s="124" t="s">
        <v>29</v>
      </c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</row>
    <row r="85" spans="2:15" ht="18.95" customHeight="1">
      <c r="B85" s="53" t="s">
        <v>406</v>
      </c>
      <c r="C85" s="53" t="s">
        <v>218</v>
      </c>
      <c r="D85" s="39">
        <v>0.4</v>
      </c>
      <c r="E85" s="39">
        <v>0.4</v>
      </c>
      <c r="F85" s="39">
        <v>0.4</v>
      </c>
      <c r="G85" s="41">
        <v>0.4</v>
      </c>
      <c r="H85" s="41">
        <v>0.4</v>
      </c>
      <c r="I85" s="41">
        <v>0.4</v>
      </c>
      <c r="J85" s="42">
        <v>0</v>
      </c>
      <c r="K85" s="43">
        <v>3</v>
      </c>
      <c r="L85" s="43">
        <v>2100</v>
      </c>
      <c r="M85" s="43">
        <v>840</v>
      </c>
      <c r="N85" s="44">
        <v>1</v>
      </c>
      <c r="O85" s="5" t="s">
        <v>219</v>
      </c>
    </row>
    <row r="86" spans="2:15" ht="18.95" customHeight="1">
      <c r="B86" s="53" t="s">
        <v>221</v>
      </c>
      <c r="C86" s="53" t="s">
        <v>222</v>
      </c>
      <c r="D86" s="39">
        <v>3.07</v>
      </c>
      <c r="E86" s="39">
        <v>3.07</v>
      </c>
      <c r="F86" s="39">
        <v>3.05</v>
      </c>
      <c r="G86" s="41">
        <v>3.06</v>
      </c>
      <c r="H86" s="41">
        <v>3.06</v>
      </c>
      <c r="I86" s="41">
        <v>3.07</v>
      </c>
      <c r="J86" s="42">
        <v>-0.32573289902279035</v>
      </c>
      <c r="K86" s="43">
        <v>9</v>
      </c>
      <c r="L86" s="43">
        <v>2474522</v>
      </c>
      <c r="M86" s="43">
        <v>7580315.5499999998</v>
      </c>
      <c r="N86" s="44">
        <v>3</v>
      </c>
      <c r="O86" s="5" t="s">
        <v>224</v>
      </c>
    </row>
    <row r="87" spans="2:15" ht="18.95" customHeight="1">
      <c r="B87" s="53" t="s">
        <v>394</v>
      </c>
      <c r="C87" s="53" t="s">
        <v>362</v>
      </c>
      <c r="D87" s="39">
        <v>4.5</v>
      </c>
      <c r="E87" s="39">
        <v>4.5999999999999996</v>
      </c>
      <c r="F87" s="39">
        <v>4.5</v>
      </c>
      <c r="G87" s="41">
        <v>4.51</v>
      </c>
      <c r="H87" s="41">
        <v>4.5999999999999996</v>
      </c>
      <c r="I87" s="41">
        <v>4.5</v>
      </c>
      <c r="J87" s="42">
        <v>2.2222222222222143</v>
      </c>
      <c r="K87" s="43">
        <v>15</v>
      </c>
      <c r="L87" s="43">
        <v>479056</v>
      </c>
      <c r="M87" s="43">
        <v>2160125.6999999997</v>
      </c>
      <c r="N87" s="44">
        <v>5</v>
      </c>
      <c r="O87" s="5" t="s">
        <v>363</v>
      </c>
    </row>
    <row r="88" spans="2:15" ht="18.95" customHeight="1">
      <c r="B88" s="53" t="s">
        <v>365</v>
      </c>
      <c r="C88" s="53" t="s">
        <v>366</v>
      </c>
      <c r="D88" s="39">
        <v>7</v>
      </c>
      <c r="E88" s="39">
        <v>7.69</v>
      </c>
      <c r="F88" s="39">
        <v>6.8</v>
      </c>
      <c r="G88" s="41">
        <v>6.98</v>
      </c>
      <c r="H88" s="41">
        <v>6.9</v>
      </c>
      <c r="I88" s="41">
        <v>7</v>
      </c>
      <c r="J88" s="42">
        <v>-1.4285714285714235</v>
      </c>
      <c r="K88" s="43">
        <v>49</v>
      </c>
      <c r="L88" s="43">
        <v>1191382</v>
      </c>
      <c r="M88" s="43">
        <v>8313400.75</v>
      </c>
      <c r="N88" s="44">
        <v>5</v>
      </c>
      <c r="O88" s="5" t="s">
        <v>367</v>
      </c>
    </row>
    <row r="89" spans="2:15" ht="18.95" customHeight="1">
      <c r="B89" s="53" t="s">
        <v>360</v>
      </c>
      <c r="C89" s="53" t="s">
        <v>141</v>
      </c>
      <c r="D89" s="39">
        <v>4.92</v>
      </c>
      <c r="E89" s="39">
        <v>4.92</v>
      </c>
      <c r="F89" s="39">
        <v>4.88</v>
      </c>
      <c r="G89" s="41">
        <v>4.9000000000000004</v>
      </c>
      <c r="H89" s="41">
        <v>4.9000000000000004</v>
      </c>
      <c r="I89" s="41">
        <v>4.92</v>
      </c>
      <c r="J89" s="42">
        <v>-0.40650406504064707</v>
      </c>
      <c r="K89" s="43">
        <v>110</v>
      </c>
      <c r="L89" s="43">
        <v>9635070</v>
      </c>
      <c r="M89" s="43">
        <v>47199979.560000002</v>
      </c>
      <c r="N89" s="44">
        <v>5</v>
      </c>
      <c r="O89" s="5" t="s">
        <v>142</v>
      </c>
    </row>
    <row r="90" spans="2:15" ht="18.95" customHeight="1">
      <c r="B90" s="129" t="s">
        <v>19</v>
      </c>
      <c r="C90" s="129"/>
      <c r="D90" s="129"/>
      <c r="E90" s="129"/>
      <c r="F90" s="129"/>
      <c r="G90" s="129"/>
      <c r="H90" s="129"/>
      <c r="I90" s="129"/>
      <c r="J90" s="129"/>
      <c r="K90" s="47">
        <f>SUM(K85:K89)</f>
        <v>186</v>
      </c>
      <c r="L90" s="48">
        <f>SUM(L85:L89)</f>
        <v>13782130</v>
      </c>
      <c r="M90" s="48">
        <f>SUM(M85:M89)</f>
        <v>65254661.560000002</v>
      </c>
      <c r="N90" s="48">
        <v>5</v>
      </c>
      <c r="O90" s="52" t="s">
        <v>14</v>
      </c>
    </row>
    <row r="91" spans="2:15" ht="18.95" customHeight="1">
      <c r="B91" s="129" t="s">
        <v>20</v>
      </c>
      <c r="C91" s="129"/>
      <c r="D91" s="129"/>
      <c r="E91" s="129"/>
      <c r="F91" s="129"/>
      <c r="G91" s="129"/>
      <c r="H91" s="129"/>
      <c r="I91" s="129"/>
      <c r="J91" s="129"/>
      <c r="K91" s="48">
        <f>K90+K83+K70+K52+K38+K29+K25+K32</f>
        <v>4435</v>
      </c>
      <c r="L91" s="48">
        <f t="shared" ref="L91:M91" si="1">L90+L83+L70+L52+L38+L29+L25+L32</f>
        <v>2755947474</v>
      </c>
      <c r="M91" s="48">
        <f t="shared" si="1"/>
        <v>4313513589.5900002</v>
      </c>
      <c r="N91" s="55">
        <v>5</v>
      </c>
      <c r="O91" s="56" t="s">
        <v>21</v>
      </c>
    </row>
    <row r="92" spans="2:15">
      <c r="I92" s="8"/>
      <c r="J92" s="110"/>
      <c r="K92" s="4"/>
      <c r="L92" s="4"/>
      <c r="M92" s="4"/>
      <c r="N92" s="4"/>
    </row>
    <row r="97" spans="12:13">
      <c r="L97" s="7"/>
      <c r="M97" s="7"/>
    </row>
    <row r="100" spans="12:13">
      <c r="L100" s="7"/>
      <c r="M100" s="7"/>
    </row>
    <row r="103" spans="12:13">
      <c r="L103" s="7"/>
      <c r="M103" s="7"/>
    </row>
  </sheetData>
  <mergeCells count="35">
    <mergeCell ref="E1:N1"/>
    <mergeCell ref="B2:E2"/>
    <mergeCell ref="F2:N2"/>
    <mergeCell ref="D25:J25"/>
    <mergeCell ref="D29:J29"/>
    <mergeCell ref="C4:O4"/>
    <mergeCell ref="B29:C29"/>
    <mergeCell ref="B25:C25"/>
    <mergeCell ref="C26:O26"/>
    <mergeCell ref="B91:C91"/>
    <mergeCell ref="D91:J91"/>
    <mergeCell ref="D90:J90"/>
    <mergeCell ref="B70:C70"/>
    <mergeCell ref="B90:C90"/>
    <mergeCell ref="C84:O84"/>
    <mergeCell ref="B83:C83"/>
    <mergeCell ref="D83:J83"/>
    <mergeCell ref="D70:J70"/>
    <mergeCell ref="C74:O74"/>
    <mergeCell ref="E71:N71"/>
    <mergeCell ref="B72:E72"/>
    <mergeCell ref="F72:N72"/>
    <mergeCell ref="C53:O53"/>
    <mergeCell ref="B38:C38"/>
    <mergeCell ref="C43:O43"/>
    <mergeCell ref="B52:C52"/>
    <mergeCell ref="E40:N40"/>
    <mergeCell ref="B41:E41"/>
    <mergeCell ref="C30:O30"/>
    <mergeCell ref="B32:C32"/>
    <mergeCell ref="D32:J32"/>
    <mergeCell ref="F41:N41"/>
    <mergeCell ref="D52:J52"/>
    <mergeCell ref="C33:O33"/>
    <mergeCell ref="D38:J38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6"/>
  <sheetViews>
    <sheetView rightToLeft="1" topLeftCell="A2" zoomScaleNormal="100" workbookViewId="0">
      <selection activeCell="B11" sqref="B11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0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0" s="25" customFormat="1" ht="32.25" customHeight="1">
      <c r="A2" s="133" t="s">
        <v>5</v>
      </c>
      <c r="B2" s="134"/>
      <c r="C2" s="134"/>
      <c r="D2" s="134"/>
      <c r="E2" s="15"/>
      <c r="F2" s="15"/>
      <c r="G2" s="15"/>
      <c r="H2" s="15"/>
      <c r="I2" s="15"/>
      <c r="J2" s="15"/>
    </row>
    <row r="3" spans="1:10" ht="48.75" customHeight="1">
      <c r="B3" s="136" t="s">
        <v>420</v>
      </c>
      <c r="C3" s="136"/>
      <c r="D3" s="136"/>
      <c r="E3" s="136"/>
      <c r="F3" s="136"/>
      <c r="G3" s="136"/>
      <c r="H3" s="136"/>
      <c r="I3" s="136"/>
      <c r="J3" s="15"/>
    </row>
    <row r="4" spans="1:10" ht="21" customHeight="1">
      <c r="B4" s="136" t="s">
        <v>421</v>
      </c>
      <c r="C4" s="136"/>
      <c r="D4" s="136"/>
      <c r="E4" s="136"/>
      <c r="F4" s="136"/>
      <c r="G4" s="136"/>
      <c r="H4" s="136"/>
      <c r="I4" s="136"/>
      <c r="J4" s="26"/>
    </row>
    <row r="5" spans="1:10" ht="60">
      <c r="B5" s="57" t="s">
        <v>133</v>
      </c>
      <c r="C5" s="58" t="s">
        <v>119</v>
      </c>
      <c r="D5" s="58" t="s">
        <v>134</v>
      </c>
      <c r="E5" s="58" t="s">
        <v>135</v>
      </c>
      <c r="F5" s="58" t="s">
        <v>136</v>
      </c>
      <c r="G5" s="59" t="s">
        <v>120</v>
      </c>
      <c r="H5" s="58" t="s">
        <v>137</v>
      </c>
      <c r="I5" s="58" t="s">
        <v>121</v>
      </c>
      <c r="J5" s="58" t="s">
        <v>11</v>
      </c>
    </row>
    <row r="6" spans="1:10" ht="18.75" customHeight="1">
      <c r="B6" s="135" t="s">
        <v>12</v>
      </c>
      <c r="C6" s="135"/>
      <c r="D6" s="135"/>
      <c r="E6" s="135"/>
      <c r="F6" s="135"/>
      <c r="G6" s="135"/>
      <c r="H6" s="135"/>
      <c r="I6" s="135"/>
      <c r="J6" s="135"/>
    </row>
    <row r="7" spans="1:10" ht="24" customHeight="1">
      <c r="B7" s="97" t="s">
        <v>138</v>
      </c>
      <c r="C7" s="80" t="s">
        <v>139</v>
      </c>
      <c r="D7" s="80">
        <v>0.11</v>
      </c>
      <c r="E7" s="80">
        <v>0.08</v>
      </c>
      <c r="F7" s="80">
        <v>0.09</v>
      </c>
      <c r="G7" s="98">
        <v>42</v>
      </c>
      <c r="H7" s="98">
        <v>156964515</v>
      </c>
      <c r="I7" s="98">
        <v>14184620.379999999</v>
      </c>
      <c r="J7" s="99">
        <v>5</v>
      </c>
    </row>
    <row r="8" spans="1:10" ht="18.75" customHeight="1">
      <c r="B8" s="139" t="s">
        <v>197</v>
      </c>
      <c r="C8" s="139"/>
      <c r="D8" s="140"/>
      <c r="E8" s="140"/>
      <c r="F8" s="140"/>
      <c r="G8" s="98">
        <f>SUM(G7:G7)</f>
        <v>42</v>
      </c>
      <c r="H8" s="98">
        <f>SUM(H7:H7)</f>
        <v>156964515</v>
      </c>
      <c r="I8" s="98">
        <f>SUM(I7:I7)</f>
        <v>14184620.379999999</v>
      </c>
      <c r="J8" s="98">
        <f>J7</f>
        <v>5</v>
      </c>
    </row>
    <row r="9" spans="1:10" ht="18.75" customHeight="1">
      <c r="B9" s="135" t="s">
        <v>412</v>
      </c>
      <c r="C9" s="135"/>
      <c r="D9" s="135"/>
      <c r="E9" s="135"/>
      <c r="F9" s="135"/>
      <c r="G9" s="135"/>
      <c r="H9" s="135"/>
      <c r="I9" s="135"/>
      <c r="J9" s="135"/>
    </row>
    <row r="10" spans="1:10" ht="24" customHeight="1">
      <c r="B10" s="97" t="s">
        <v>414</v>
      </c>
      <c r="C10" s="80" t="s">
        <v>415</v>
      </c>
      <c r="D10" s="80">
        <v>10</v>
      </c>
      <c r="E10" s="80">
        <v>10</v>
      </c>
      <c r="F10" s="80">
        <v>10</v>
      </c>
      <c r="G10" s="98">
        <v>1</v>
      </c>
      <c r="H10" s="98">
        <v>1000000</v>
      </c>
      <c r="I10" s="98">
        <v>10000000</v>
      </c>
      <c r="J10" s="99">
        <v>1</v>
      </c>
    </row>
    <row r="11" spans="1:10" ht="24" customHeight="1">
      <c r="B11" s="112" t="s">
        <v>434</v>
      </c>
      <c r="C11" s="113" t="s">
        <v>435</v>
      </c>
      <c r="D11" s="113">
        <v>9.5</v>
      </c>
      <c r="E11" s="113">
        <v>9.5</v>
      </c>
      <c r="F11" s="113">
        <v>9.5</v>
      </c>
      <c r="G11" s="98">
        <v>1</v>
      </c>
      <c r="H11" s="98">
        <v>325000</v>
      </c>
      <c r="I11" s="98">
        <v>3087500</v>
      </c>
      <c r="J11" s="99">
        <v>1</v>
      </c>
    </row>
    <row r="12" spans="1:10" ht="18.75" customHeight="1">
      <c r="B12" s="139" t="s">
        <v>413</v>
      </c>
      <c r="C12" s="139"/>
      <c r="D12" s="140"/>
      <c r="E12" s="140"/>
      <c r="F12" s="140"/>
      <c r="G12" s="98">
        <f>SUM(G10:G11)</f>
        <v>2</v>
      </c>
      <c r="H12" s="98">
        <f>SUM(H10:H11)</f>
        <v>1325000</v>
      </c>
      <c r="I12" s="98">
        <f>SUM(I10:I11)</f>
        <v>13087500</v>
      </c>
      <c r="J12" s="98">
        <v>1</v>
      </c>
    </row>
    <row r="13" spans="1:10" ht="18.75" customHeight="1">
      <c r="B13" s="135" t="s">
        <v>114</v>
      </c>
      <c r="C13" s="135"/>
      <c r="D13" s="135"/>
      <c r="E13" s="135"/>
      <c r="F13" s="135"/>
      <c r="G13" s="135"/>
      <c r="H13" s="135"/>
      <c r="I13" s="135"/>
      <c r="J13" s="135"/>
    </row>
    <row r="14" spans="1:10" ht="24" customHeight="1">
      <c r="B14" s="97" t="s">
        <v>410</v>
      </c>
      <c r="C14" s="80" t="s">
        <v>411</v>
      </c>
      <c r="D14" s="80">
        <v>0.5</v>
      </c>
      <c r="E14" s="80">
        <v>0.5</v>
      </c>
      <c r="F14" s="80">
        <v>0.5</v>
      </c>
      <c r="G14" s="98">
        <v>6</v>
      </c>
      <c r="H14" s="98">
        <v>567430000</v>
      </c>
      <c r="I14" s="98">
        <v>283715000</v>
      </c>
      <c r="J14" s="99">
        <v>2</v>
      </c>
    </row>
    <row r="15" spans="1:10" ht="18.75" customHeight="1">
      <c r="B15" s="139" t="s">
        <v>409</v>
      </c>
      <c r="C15" s="139"/>
      <c r="D15" s="140"/>
      <c r="E15" s="140"/>
      <c r="F15" s="140"/>
      <c r="G15" s="98">
        <f>G14</f>
        <v>6</v>
      </c>
      <c r="H15" s="98">
        <f t="shared" ref="H15:I15" si="0">H14</f>
        <v>567430000</v>
      </c>
      <c r="I15" s="98">
        <f t="shared" si="0"/>
        <v>283715000</v>
      </c>
      <c r="J15" s="98">
        <f>J14</f>
        <v>2</v>
      </c>
    </row>
    <row r="16" spans="1:10" ht="18.75" customHeight="1">
      <c r="B16" s="137" t="s">
        <v>140</v>
      </c>
      <c r="C16" s="137"/>
      <c r="D16" s="138"/>
      <c r="E16" s="138"/>
      <c r="F16" s="138"/>
      <c r="G16" s="76">
        <f>G8+G12+G15</f>
        <v>50</v>
      </c>
      <c r="H16" s="76">
        <f>H8+H12+H15</f>
        <v>725719515</v>
      </c>
      <c r="I16" s="76">
        <f>I8+I12+I15</f>
        <v>310987120.38</v>
      </c>
      <c r="J16" s="76">
        <v>5</v>
      </c>
    </row>
  </sheetData>
  <mergeCells count="14">
    <mergeCell ref="A2:D2"/>
    <mergeCell ref="B6:J6"/>
    <mergeCell ref="B3:I3"/>
    <mergeCell ref="B4:I4"/>
    <mergeCell ref="B16:C16"/>
    <mergeCell ref="D16:F16"/>
    <mergeCell ref="B8:C8"/>
    <mergeCell ref="D8:F8"/>
    <mergeCell ref="B13:J13"/>
    <mergeCell ref="B15:C15"/>
    <mergeCell ref="D15:F15"/>
    <mergeCell ref="B9:J9"/>
    <mergeCell ref="B12:C12"/>
    <mergeCell ref="D12:F12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29"/>
  <sheetViews>
    <sheetView rightToLeft="1" topLeftCell="A7" zoomScale="130" zoomScaleNormal="130" workbookViewId="0">
      <selection activeCell="H24" sqref="H24"/>
    </sheetView>
  </sheetViews>
  <sheetFormatPr defaultRowHeight="12.75"/>
  <cols>
    <col min="1" max="1" width="2" customWidth="1"/>
    <col min="2" max="2" width="29.28515625" customWidth="1"/>
    <col min="3" max="3" width="10.28515625" style="106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46" t="s">
        <v>424</v>
      </c>
      <c r="C1" s="146"/>
      <c r="D1" s="146"/>
      <c r="E1" s="146"/>
      <c r="F1" s="146"/>
      <c r="G1" s="146"/>
    </row>
    <row r="2" spans="2:7" ht="21">
      <c r="B2" s="147" t="s">
        <v>425</v>
      </c>
      <c r="C2" s="147"/>
      <c r="D2" s="147"/>
      <c r="E2" s="147"/>
      <c r="F2" s="147"/>
      <c r="G2" s="147"/>
    </row>
    <row r="3" spans="2:7" ht="27" customHeight="1">
      <c r="B3" s="114" t="s">
        <v>0</v>
      </c>
      <c r="C3" s="115" t="s">
        <v>119</v>
      </c>
      <c r="D3" s="115" t="s">
        <v>120</v>
      </c>
      <c r="E3" s="115" t="s">
        <v>438</v>
      </c>
      <c r="F3" s="115" t="s">
        <v>121</v>
      </c>
      <c r="G3" s="116" t="s">
        <v>439</v>
      </c>
    </row>
    <row r="4" spans="2:7" ht="14.25" customHeight="1">
      <c r="B4" s="143" t="s">
        <v>12</v>
      </c>
      <c r="C4" s="144"/>
      <c r="D4" s="144"/>
      <c r="E4" s="144"/>
      <c r="F4" s="145"/>
      <c r="G4" s="117" t="s">
        <v>3</v>
      </c>
    </row>
    <row r="5" spans="2:7" ht="16.5" customHeight="1">
      <c r="B5" s="118" t="s">
        <v>395</v>
      </c>
      <c r="C5" s="119" t="s">
        <v>36</v>
      </c>
      <c r="D5" s="120">
        <v>12</v>
      </c>
      <c r="E5" s="120">
        <v>16542971</v>
      </c>
      <c r="F5" s="120">
        <v>51182321.870000005</v>
      </c>
      <c r="G5" s="121" t="s">
        <v>440</v>
      </c>
    </row>
    <row r="6" spans="2:7" ht="16.5" customHeight="1">
      <c r="B6" s="118" t="s">
        <v>38</v>
      </c>
      <c r="C6" s="119" t="s">
        <v>37</v>
      </c>
      <c r="D6" s="120">
        <v>7</v>
      </c>
      <c r="E6" s="120">
        <v>3715000</v>
      </c>
      <c r="F6" s="120">
        <v>7281400</v>
      </c>
      <c r="G6" s="121" t="s">
        <v>441</v>
      </c>
    </row>
    <row r="7" spans="2:7" ht="16.5" customHeight="1">
      <c r="B7" s="141" t="s">
        <v>13</v>
      </c>
      <c r="C7" s="142"/>
      <c r="D7" s="122">
        <f>SUM(D5:D6)</f>
        <v>19</v>
      </c>
      <c r="E7" s="122">
        <f>SUM(E5:E6)</f>
        <v>20257971</v>
      </c>
      <c r="F7" s="122">
        <f>SUM(F5:F6)</f>
        <v>58463721.870000005</v>
      </c>
      <c r="G7" s="123" t="s">
        <v>442</v>
      </c>
    </row>
    <row r="8" spans="2:7" ht="16.5" customHeight="1">
      <c r="B8" s="141" t="s">
        <v>443</v>
      </c>
      <c r="C8" s="142"/>
      <c r="D8" s="122">
        <f>D7</f>
        <v>19</v>
      </c>
      <c r="E8" s="122">
        <f>E7</f>
        <v>20257971</v>
      </c>
      <c r="F8" s="122">
        <f>F7</f>
        <v>58463721.870000005</v>
      </c>
      <c r="G8" s="123" t="s">
        <v>444</v>
      </c>
    </row>
    <row r="9" spans="2:7" ht="16.5" customHeight="1">
      <c r="C9"/>
    </row>
    <row r="10" spans="2:7" ht="21">
      <c r="B10" s="146" t="s">
        <v>422</v>
      </c>
      <c r="C10" s="146"/>
      <c r="D10" s="146"/>
      <c r="E10" s="146"/>
      <c r="F10" s="146"/>
      <c r="G10" s="146"/>
    </row>
    <row r="11" spans="2:7" ht="21">
      <c r="B11" s="147" t="s">
        <v>423</v>
      </c>
      <c r="C11" s="147"/>
      <c r="D11" s="147"/>
      <c r="E11" s="147"/>
      <c r="F11" s="147"/>
      <c r="G11" s="147"/>
    </row>
    <row r="12" spans="2:7" ht="27" customHeight="1">
      <c r="B12" s="114" t="s">
        <v>0</v>
      </c>
      <c r="C12" s="115" t="s">
        <v>119</v>
      </c>
      <c r="D12" s="115" t="s">
        <v>120</v>
      </c>
      <c r="E12" s="115" t="s">
        <v>438</v>
      </c>
      <c r="F12" s="115" t="s">
        <v>121</v>
      </c>
      <c r="G12" s="116" t="s">
        <v>439</v>
      </c>
    </row>
    <row r="13" spans="2:7" ht="15" customHeight="1">
      <c r="B13" s="143" t="s">
        <v>12</v>
      </c>
      <c r="C13" s="144"/>
      <c r="D13" s="144"/>
      <c r="E13" s="144"/>
      <c r="F13" s="145"/>
      <c r="G13" s="117" t="s">
        <v>3</v>
      </c>
    </row>
    <row r="14" spans="2:7" ht="15" customHeight="1">
      <c r="B14" s="118" t="s">
        <v>395</v>
      </c>
      <c r="C14" s="119" t="s">
        <v>36</v>
      </c>
      <c r="D14" s="120">
        <v>57</v>
      </c>
      <c r="E14" s="120">
        <v>48315402</v>
      </c>
      <c r="F14" s="120">
        <v>148066279.65000001</v>
      </c>
      <c r="G14" s="121" t="s">
        <v>440</v>
      </c>
    </row>
    <row r="15" spans="2:7" ht="15" customHeight="1">
      <c r="B15" s="118" t="s">
        <v>445</v>
      </c>
      <c r="C15" s="119" t="s">
        <v>39</v>
      </c>
      <c r="D15" s="120">
        <v>1</v>
      </c>
      <c r="E15" s="120">
        <v>1726917</v>
      </c>
      <c r="F15" s="120">
        <v>224499.21</v>
      </c>
      <c r="G15" s="121" t="s">
        <v>446</v>
      </c>
    </row>
    <row r="16" spans="2:7" ht="15" customHeight="1">
      <c r="B16" s="118" t="s">
        <v>38</v>
      </c>
      <c r="C16" s="119" t="s">
        <v>37</v>
      </c>
      <c r="D16" s="120">
        <v>119</v>
      </c>
      <c r="E16" s="120">
        <v>214000000</v>
      </c>
      <c r="F16" s="120">
        <v>432775759.94999999</v>
      </c>
      <c r="G16" s="121" t="s">
        <v>441</v>
      </c>
    </row>
    <row r="17" spans="2:7" ht="15" customHeight="1">
      <c r="B17" s="141" t="s">
        <v>13</v>
      </c>
      <c r="C17" s="142"/>
      <c r="D17" s="122">
        <f>SUM(D14:D16)</f>
        <v>177</v>
      </c>
      <c r="E17" s="122">
        <f>SUM(E14:E16)</f>
        <v>264042319</v>
      </c>
      <c r="F17" s="122">
        <f>SUM(F14:F16)</f>
        <v>581066538.80999994</v>
      </c>
      <c r="G17" s="123" t="s">
        <v>442</v>
      </c>
    </row>
    <row r="18" spans="2:7" ht="15" customHeight="1">
      <c r="B18" s="143" t="s">
        <v>324</v>
      </c>
      <c r="C18" s="144"/>
      <c r="D18" s="144"/>
      <c r="E18" s="144"/>
      <c r="F18" s="145"/>
      <c r="G18" s="117" t="s">
        <v>379</v>
      </c>
    </row>
    <row r="19" spans="2:7" ht="15" customHeight="1">
      <c r="B19" s="118" t="s">
        <v>436</v>
      </c>
      <c r="C19" s="119" t="s">
        <v>177</v>
      </c>
      <c r="D19" s="120">
        <v>2</v>
      </c>
      <c r="E19" s="120">
        <v>850000</v>
      </c>
      <c r="F19" s="120">
        <v>595000</v>
      </c>
      <c r="G19" s="121" t="s">
        <v>447</v>
      </c>
    </row>
    <row r="20" spans="2:7" ht="15" customHeight="1">
      <c r="B20" s="141" t="s">
        <v>390</v>
      </c>
      <c r="C20" s="142"/>
      <c r="D20" s="122">
        <f>SUM(D19)</f>
        <v>2</v>
      </c>
      <c r="E20" s="122">
        <f>SUM(E19)</f>
        <v>850000</v>
      </c>
      <c r="F20" s="122">
        <f>SUM(F19)</f>
        <v>595000</v>
      </c>
      <c r="G20" s="123" t="s">
        <v>448</v>
      </c>
    </row>
    <row r="21" spans="2:7" ht="15" customHeight="1">
      <c r="B21" s="143" t="s">
        <v>449</v>
      </c>
      <c r="C21" s="144"/>
      <c r="D21" s="144"/>
      <c r="E21" s="144"/>
      <c r="F21" s="145"/>
      <c r="G21" s="117" t="s">
        <v>30</v>
      </c>
    </row>
    <row r="22" spans="2:7" ht="15" customHeight="1">
      <c r="B22" s="118" t="s">
        <v>450</v>
      </c>
      <c r="C22" s="119" t="s">
        <v>34</v>
      </c>
      <c r="D22" s="120">
        <v>102</v>
      </c>
      <c r="E22" s="120">
        <v>23000000</v>
      </c>
      <c r="F22" s="120">
        <v>131981354.31</v>
      </c>
      <c r="G22" s="121" t="s">
        <v>35</v>
      </c>
    </row>
    <row r="23" spans="2:7" ht="15" customHeight="1">
      <c r="B23" s="141" t="s">
        <v>451</v>
      </c>
      <c r="C23" s="142"/>
      <c r="D23" s="122">
        <f>SUM(D22)</f>
        <v>102</v>
      </c>
      <c r="E23" s="122">
        <f>SUM(E22)</f>
        <v>23000000</v>
      </c>
      <c r="F23" s="122">
        <f>SUM(F22)</f>
        <v>131981354.31</v>
      </c>
      <c r="G23" s="123" t="s">
        <v>452</v>
      </c>
    </row>
    <row r="24" spans="2:7" ht="15" customHeight="1">
      <c r="B24" s="141" t="s">
        <v>443</v>
      </c>
      <c r="C24" s="142"/>
      <c r="D24" s="122">
        <f>D17+D20+D23</f>
        <v>281</v>
      </c>
      <c r="E24" s="122">
        <f>E17+E20+E23</f>
        <v>287892319</v>
      </c>
      <c r="F24" s="122">
        <f>F17+F20+F23</f>
        <v>713642893.11999989</v>
      </c>
      <c r="G24" s="123" t="s">
        <v>444</v>
      </c>
    </row>
    <row r="25" spans="2:7" ht="15" customHeight="1">
      <c r="C25"/>
    </row>
    <row r="26" spans="2:7" ht="15" customHeight="1">
      <c r="C26"/>
    </row>
    <row r="27" spans="2:7" ht="15" customHeight="1">
      <c r="C27"/>
    </row>
    <row r="28" spans="2:7" ht="15" customHeight="1">
      <c r="C28"/>
    </row>
    <row r="29" spans="2:7" ht="15" customHeight="1">
      <c r="C29"/>
    </row>
  </sheetData>
  <mergeCells count="14">
    <mergeCell ref="B1:G1"/>
    <mergeCell ref="B2:G2"/>
    <mergeCell ref="B10:G10"/>
    <mergeCell ref="B11:G11"/>
    <mergeCell ref="B4:F4"/>
    <mergeCell ref="B7:C7"/>
    <mergeCell ref="B8:C8"/>
    <mergeCell ref="B23:C23"/>
    <mergeCell ref="B24:C24"/>
    <mergeCell ref="B13:F13"/>
    <mergeCell ref="B17:C17"/>
    <mergeCell ref="B18:F18"/>
    <mergeCell ref="B20:C20"/>
    <mergeCell ref="B21:F21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20"/>
  <sheetViews>
    <sheetView rightToLeft="1" topLeftCell="A73" zoomScaleNormal="100" workbookViewId="0">
      <selection activeCell="J4" sqref="J1:L1048576"/>
    </sheetView>
  </sheetViews>
  <sheetFormatPr defaultColWidth="20.140625" defaultRowHeight="15"/>
  <cols>
    <col min="1" max="1" width="1.85546875" customWidth="1"/>
    <col min="2" max="2" width="25.42578125" style="109" customWidth="1"/>
    <col min="3" max="3" width="8.28515625" customWidth="1"/>
    <col min="4" max="8" width="12.85546875" style="96" customWidth="1"/>
    <col min="9" max="9" width="41.5703125" customWidth="1"/>
  </cols>
  <sheetData>
    <row r="1" spans="2:9" ht="23.25" customHeight="1">
      <c r="B1" s="148" t="s">
        <v>426</v>
      </c>
      <c r="C1" s="149"/>
      <c r="D1" s="149"/>
      <c r="E1" s="149"/>
      <c r="F1" s="149"/>
      <c r="G1" s="149"/>
      <c r="H1" s="149"/>
      <c r="I1" s="150"/>
    </row>
    <row r="2" spans="2:9" ht="23.25" customHeight="1">
      <c r="B2" s="151" t="s">
        <v>427</v>
      </c>
      <c r="C2" s="152"/>
      <c r="D2" s="152"/>
      <c r="E2" s="152"/>
      <c r="F2" s="152"/>
      <c r="G2" s="152"/>
      <c r="H2" s="152"/>
      <c r="I2" s="153"/>
    </row>
    <row r="3" spans="2:9" ht="22.5" customHeight="1">
      <c r="B3" s="154" t="s">
        <v>225</v>
      </c>
      <c r="C3" s="155" t="s">
        <v>119</v>
      </c>
      <c r="D3" s="156">
        <v>46054</v>
      </c>
      <c r="E3" s="156">
        <v>46055</v>
      </c>
      <c r="F3" s="156">
        <v>46056</v>
      </c>
      <c r="G3" s="156">
        <v>46057</v>
      </c>
      <c r="H3" s="156">
        <v>46058</v>
      </c>
      <c r="I3" s="154" t="s">
        <v>226</v>
      </c>
    </row>
    <row r="4" spans="2:9" ht="22.5" customHeight="1">
      <c r="B4" s="154"/>
      <c r="C4" s="155"/>
      <c r="D4" s="156"/>
      <c r="E4" s="156"/>
      <c r="F4" s="156"/>
      <c r="G4" s="156"/>
      <c r="H4" s="156"/>
      <c r="I4" s="154"/>
    </row>
    <row r="5" spans="2:9" ht="20.100000000000001" customHeight="1">
      <c r="B5" s="60" t="s">
        <v>12</v>
      </c>
      <c r="C5" s="87"/>
      <c r="D5" s="88"/>
      <c r="E5" s="88"/>
      <c r="F5" s="88"/>
      <c r="G5" s="88"/>
      <c r="H5" s="88"/>
      <c r="I5" s="89" t="s">
        <v>227</v>
      </c>
    </row>
    <row r="6" spans="2:9" ht="20.100000000000001" customHeight="1">
      <c r="B6" s="61" t="s">
        <v>374</v>
      </c>
      <c r="C6" s="61" t="s">
        <v>169</v>
      </c>
      <c r="D6" s="95">
        <v>0.66</v>
      </c>
      <c r="E6" s="95">
        <v>0.65</v>
      </c>
      <c r="F6" s="95">
        <v>0.66</v>
      </c>
      <c r="G6" s="95">
        <v>0.66</v>
      </c>
      <c r="H6" s="95">
        <v>0.66</v>
      </c>
      <c r="I6" s="12" t="s">
        <v>170</v>
      </c>
    </row>
    <row r="7" spans="2:9" ht="20.100000000000001" customHeight="1">
      <c r="B7" s="61" t="s">
        <v>47</v>
      </c>
      <c r="C7" s="61" t="s">
        <v>36</v>
      </c>
      <c r="D7" s="95">
        <v>3.09</v>
      </c>
      <c r="E7" s="95">
        <v>3.03</v>
      </c>
      <c r="F7" s="95">
        <v>2.93</v>
      </c>
      <c r="G7" s="95">
        <v>3.07</v>
      </c>
      <c r="H7" s="95">
        <v>3.07</v>
      </c>
      <c r="I7" s="12" t="s">
        <v>48</v>
      </c>
    </row>
    <row r="8" spans="2:9" ht="20.100000000000001" customHeight="1">
      <c r="B8" s="61" t="s">
        <v>98</v>
      </c>
      <c r="C8" s="61" t="s">
        <v>99</v>
      </c>
      <c r="D8" s="95">
        <v>1.01</v>
      </c>
      <c r="E8" s="95">
        <v>1.02</v>
      </c>
      <c r="F8" s="95">
        <v>1.02</v>
      </c>
      <c r="G8" s="95">
        <v>1.02</v>
      </c>
      <c r="H8" s="95">
        <v>1.02</v>
      </c>
      <c r="I8" s="12" t="s">
        <v>100</v>
      </c>
    </row>
    <row r="9" spans="2:9" ht="20.100000000000001" customHeight="1">
      <c r="B9" s="61" t="s">
        <v>49</v>
      </c>
      <c r="C9" s="61" t="s">
        <v>45</v>
      </c>
      <c r="D9" s="95">
        <v>0.06</v>
      </c>
      <c r="E9" s="95">
        <v>0.06</v>
      </c>
      <c r="F9" s="95">
        <v>0.06</v>
      </c>
      <c r="G9" s="95">
        <v>0.06</v>
      </c>
      <c r="H9" s="95">
        <v>7.0000000000000007E-2</v>
      </c>
      <c r="I9" s="12" t="s">
        <v>66</v>
      </c>
    </row>
    <row r="10" spans="2:9" ht="20.100000000000001" customHeight="1">
      <c r="B10" s="61" t="s">
        <v>24</v>
      </c>
      <c r="C10" s="61" t="s">
        <v>25</v>
      </c>
      <c r="D10" s="95">
        <v>0.23</v>
      </c>
      <c r="E10" s="95">
        <v>0.23</v>
      </c>
      <c r="F10" s="95">
        <v>0.23</v>
      </c>
      <c r="G10" s="95">
        <v>0.23</v>
      </c>
      <c r="H10" s="95">
        <v>0.22</v>
      </c>
      <c r="I10" s="12" t="s">
        <v>26</v>
      </c>
    </row>
    <row r="11" spans="2:9" ht="20.100000000000001" customHeight="1">
      <c r="B11" s="61" t="s">
        <v>50</v>
      </c>
      <c r="C11" s="61" t="s">
        <v>51</v>
      </c>
      <c r="D11" s="95">
        <v>4.5999999999999996</v>
      </c>
      <c r="E11" s="95">
        <v>4.57</v>
      </c>
      <c r="F11" s="95">
        <v>4.54</v>
      </c>
      <c r="G11" s="95">
        <v>4.58</v>
      </c>
      <c r="H11" s="95">
        <v>4.58</v>
      </c>
      <c r="I11" s="12" t="s">
        <v>52</v>
      </c>
    </row>
    <row r="12" spans="2:9" ht="20.100000000000001" customHeight="1">
      <c r="B12" s="61" t="s">
        <v>228</v>
      </c>
      <c r="C12" s="61" t="s">
        <v>229</v>
      </c>
      <c r="D12" s="95">
        <v>0.12</v>
      </c>
      <c r="E12" s="95">
        <v>0.12</v>
      </c>
      <c r="F12" s="95">
        <v>0.12</v>
      </c>
      <c r="G12" s="95">
        <v>0.12</v>
      </c>
      <c r="H12" s="95">
        <v>0.12</v>
      </c>
      <c r="I12" s="12" t="s">
        <v>230</v>
      </c>
    </row>
    <row r="13" spans="2:9" ht="20.100000000000001" customHeight="1">
      <c r="B13" s="61" t="s">
        <v>231</v>
      </c>
      <c r="C13" s="61" t="s">
        <v>232</v>
      </c>
      <c r="D13" s="95" t="s">
        <v>233</v>
      </c>
      <c r="E13" s="95" t="s">
        <v>233</v>
      </c>
      <c r="F13" s="95" t="s">
        <v>233</v>
      </c>
      <c r="G13" s="95" t="s">
        <v>233</v>
      </c>
      <c r="H13" s="95" t="s">
        <v>233</v>
      </c>
      <c r="I13" s="12" t="s">
        <v>234</v>
      </c>
    </row>
    <row r="14" spans="2:9" ht="20.100000000000001" customHeight="1">
      <c r="B14" s="61" t="s">
        <v>73</v>
      </c>
      <c r="C14" s="61" t="s">
        <v>74</v>
      </c>
      <c r="D14" s="95">
        <v>0.23</v>
      </c>
      <c r="E14" s="95">
        <v>0.23</v>
      </c>
      <c r="F14" s="95" t="s">
        <v>380</v>
      </c>
      <c r="G14" s="95">
        <v>0.24</v>
      </c>
      <c r="H14" s="95">
        <v>0.23</v>
      </c>
      <c r="I14" s="12" t="s">
        <v>75</v>
      </c>
    </row>
    <row r="15" spans="2:9" ht="20.100000000000001" customHeight="1">
      <c r="B15" s="61" t="s">
        <v>53</v>
      </c>
      <c r="C15" s="61" t="s">
        <v>42</v>
      </c>
      <c r="D15" s="95">
        <v>0.28000000000000003</v>
      </c>
      <c r="E15" s="95">
        <v>0.28000000000000003</v>
      </c>
      <c r="F15" s="95">
        <v>0.28000000000000003</v>
      </c>
      <c r="G15" s="95">
        <v>0.28000000000000003</v>
      </c>
      <c r="H15" s="95">
        <v>0.28000000000000003</v>
      </c>
      <c r="I15" s="12" t="s">
        <v>43</v>
      </c>
    </row>
    <row r="16" spans="2:9" ht="20.100000000000001" customHeight="1">
      <c r="B16" s="61" t="s">
        <v>54</v>
      </c>
      <c r="C16" s="61" t="s">
        <v>39</v>
      </c>
      <c r="D16" s="95" t="s">
        <v>380</v>
      </c>
      <c r="E16" s="95" t="s">
        <v>380</v>
      </c>
      <c r="F16" s="95">
        <v>0.14000000000000001</v>
      </c>
      <c r="G16" s="95">
        <v>0.14000000000000001</v>
      </c>
      <c r="H16" s="95">
        <v>0.13</v>
      </c>
      <c r="I16" s="12" t="s">
        <v>40</v>
      </c>
    </row>
    <row r="17" spans="2:9" ht="20.100000000000001" customHeight="1">
      <c r="B17" s="61" t="s">
        <v>235</v>
      </c>
      <c r="C17" s="61" t="s">
        <v>236</v>
      </c>
      <c r="D17" s="95" t="s">
        <v>233</v>
      </c>
      <c r="E17" s="95" t="s">
        <v>233</v>
      </c>
      <c r="F17" s="95" t="s">
        <v>233</v>
      </c>
      <c r="G17" s="95" t="s">
        <v>233</v>
      </c>
      <c r="H17" s="95" t="s">
        <v>233</v>
      </c>
      <c r="I17" s="12" t="s">
        <v>237</v>
      </c>
    </row>
    <row r="18" spans="2:9" ht="20.100000000000001" customHeight="1">
      <c r="B18" s="61" t="s">
        <v>238</v>
      </c>
      <c r="C18" s="61" t="s">
        <v>220</v>
      </c>
      <c r="D18" s="95" t="s">
        <v>380</v>
      </c>
      <c r="E18" s="95" t="s">
        <v>380</v>
      </c>
      <c r="F18" s="95" t="s">
        <v>380</v>
      </c>
      <c r="G18" s="95" t="s">
        <v>380</v>
      </c>
      <c r="H18" s="95" t="s">
        <v>380</v>
      </c>
      <c r="I18" s="12" t="s">
        <v>223</v>
      </c>
    </row>
    <row r="19" spans="2:9" ht="20.100000000000001" customHeight="1">
      <c r="B19" s="61" t="s">
        <v>239</v>
      </c>
      <c r="C19" s="61" t="s">
        <v>159</v>
      </c>
      <c r="D19" s="95">
        <v>1.65</v>
      </c>
      <c r="E19" s="95">
        <v>1.6</v>
      </c>
      <c r="F19" s="95">
        <v>1.75</v>
      </c>
      <c r="G19" s="95">
        <v>1.95</v>
      </c>
      <c r="H19" s="95">
        <v>1.95</v>
      </c>
      <c r="I19" s="12" t="s">
        <v>160</v>
      </c>
    </row>
    <row r="20" spans="2:9" ht="20.100000000000001" customHeight="1">
      <c r="B20" s="61" t="s">
        <v>122</v>
      </c>
      <c r="C20" s="61" t="s">
        <v>123</v>
      </c>
      <c r="D20" s="95">
        <v>0.26</v>
      </c>
      <c r="E20" s="95">
        <v>0.26</v>
      </c>
      <c r="F20" s="95">
        <v>0.26</v>
      </c>
      <c r="G20" s="95">
        <v>0.26</v>
      </c>
      <c r="H20" s="95">
        <v>0.25</v>
      </c>
      <c r="I20" s="12" t="s">
        <v>128</v>
      </c>
    </row>
    <row r="21" spans="2:9" ht="20.100000000000001" customHeight="1">
      <c r="B21" s="61" t="s">
        <v>38</v>
      </c>
      <c r="C21" s="61" t="s">
        <v>37</v>
      </c>
      <c r="D21" s="95">
        <v>1.95</v>
      </c>
      <c r="E21" s="95">
        <v>1.98</v>
      </c>
      <c r="F21" s="95">
        <v>2.0299999999999998</v>
      </c>
      <c r="G21" s="95">
        <v>2.08</v>
      </c>
      <c r="H21" s="95">
        <v>2.0499999999999998</v>
      </c>
      <c r="I21" s="12" t="s">
        <v>55</v>
      </c>
    </row>
    <row r="22" spans="2:9" ht="20.100000000000001" customHeight="1">
      <c r="B22" s="61" t="s">
        <v>240</v>
      </c>
      <c r="C22" s="61" t="s">
        <v>147</v>
      </c>
      <c r="D22" s="95">
        <v>0.05</v>
      </c>
      <c r="E22" s="95" t="s">
        <v>380</v>
      </c>
      <c r="F22" s="95" t="s">
        <v>380</v>
      </c>
      <c r="G22" s="95">
        <v>0.05</v>
      </c>
      <c r="H22" s="95" t="s">
        <v>380</v>
      </c>
      <c r="I22" s="12" t="s">
        <v>241</v>
      </c>
    </row>
    <row r="23" spans="2:9" ht="20.100000000000001" customHeight="1">
      <c r="B23" s="61" t="s">
        <v>242</v>
      </c>
      <c r="C23" s="61" t="s">
        <v>243</v>
      </c>
      <c r="D23" s="95" t="s">
        <v>380</v>
      </c>
      <c r="E23" s="95" t="s">
        <v>380</v>
      </c>
      <c r="F23" s="95" t="s">
        <v>380</v>
      </c>
      <c r="G23" s="95" t="s">
        <v>380</v>
      </c>
      <c r="H23" s="95" t="s">
        <v>380</v>
      </c>
      <c r="I23" s="12" t="s">
        <v>244</v>
      </c>
    </row>
    <row r="24" spans="2:9" ht="20.100000000000001" customHeight="1">
      <c r="B24" s="61" t="s">
        <v>183</v>
      </c>
      <c r="C24" s="61" t="s">
        <v>182</v>
      </c>
      <c r="D24" s="95" t="s">
        <v>380</v>
      </c>
      <c r="E24" s="95" t="s">
        <v>380</v>
      </c>
      <c r="F24" s="95" t="s">
        <v>380</v>
      </c>
      <c r="G24" s="95" t="s">
        <v>380</v>
      </c>
      <c r="H24" s="95" t="s">
        <v>380</v>
      </c>
      <c r="I24" s="12" t="s">
        <v>196</v>
      </c>
    </row>
    <row r="25" spans="2:9" ht="20.100000000000001" customHeight="1">
      <c r="B25" s="61" t="s">
        <v>245</v>
      </c>
      <c r="C25" s="61" t="s">
        <v>246</v>
      </c>
      <c r="D25" s="95" t="s">
        <v>380</v>
      </c>
      <c r="E25" s="95">
        <v>0.33</v>
      </c>
      <c r="F25" s="95" t="s">
        <v>380</v>
      </c>
      <c r="G25" s="95" t="s">
        <v>380</v>
      </c>
      <c r="H25" s="95" t="s">
        <v>380</v>
      </c>
      <c r="I25" s="12" t="s">
        <v>247</v>
      </c>
    </row>
    <row r="26" spans="2:9" ht="20.100000000000001" customHeight="1">
      <c r="B26" s="61" t="s">
        <v>181</v>
      </c>
      <c r="C26" s="61" t="s">
        <v>150</v>
      </c>
      <c r="D26" s="95" t="s">
        <v>380</v>
      </c>
      <c r="E26" s="95" t="s">
        <v>380</v>
      </c>
      <c r="F26" s="95" t="s">
        <v>380</v>
      </c>
      <c r="G26" s="95" t="s">
        <v>380</v>
      </c>
      <c r="H26" s="95" t="s">
        <v>380</v>
      </c>
      <c r="I26" s="12" t="s">
        <v>151</v>
      </c>
    </row>
    <row r="27" spans="2:9" ht="20.100000000000001" customHeight="1">
      <c r="B27" s="61" t="s">
        <v>248</v>
      </c>
      <c r="C27" s="61" t="s">
        <v>106</v>
      </c>
      <c r="D27" s="95">
        <v>0.6</v>
      </c>
      <c r="E27" s="95">
        <v>0.59</v>
      </c>
      <c r="F27" s="95">
        <v>0.59</v>
      </c>
      <c r="G27" s="95">
        <v>0.59</v>
      </c>
      <c r="H27" s="95">
        <v>0.6</v>
      </c>
      <c r="I27" s="12" t="s">
        <v>107</v>
      </c>
    </row>
    <row r="28" spans="2:9" ht="20.100000000000001" customHeight="1">
      <c r="B28" s="61" t="s">
        <v>190</v>
      </c>
      <c r="C28" s="61" t="s">
        <v>189</v>
      </c>
      <c r="D28" s="95">
        <v>0.11</v>
      </c>
      <c r="E28" s="95" t="s">
        <v>380</v>
      </c>
      <c r="F28" s="95">
        <v>0.1</v>
      </c>
      <c r="G28" s="95">
        <v>0.1</v>
      </c>
      <c r="H28" s="95" t="s">
        <v>380</v>
      </c>
      <c r="I28" s="12" t="s">
        <v>249</v>
      </c>
    </row>
    <row r="29" spans="2:9" ht="20.100000000000001" customHeight="1">
      <c r="B29" s="61" t="s">
        <v>372</v>
      </c>
      <c r="C29" s="61" t="s">
        <v>371</v>
      </c>
      <c r="D29" s="95" t="s">
        <v>233</v>
      </c>
      <c r="E29" s="95" t="s">
        <v>233</v>
      </c>
      <c r="F29" s="95" t="s">
        <v>233</v>
      </c>
      <c r="G29" s="95" t="s">
        <v>233</v>
      </c>
      <c r="H29" s="95" t="s">
        <v>233</v>
      </c>
      <c r="I29" s="12" t="s">
        <v>373</v>
      </c>
    </row>
    <row r="30" spans="2:9" ht="20.100000000000001" customHeight="1">
      <c r="B30" s="61" t="s">
        <v>250</v>
      </c>
      <c r="C30" s="61" t="s">
        <v>251</v>
      </c>
      <c r="D30" s="95" t="s">
        <v>380</v>
      </c>
      <c r="E30" s="95" t="s">
        <v>380</v>
      </c>
      <c r="F30" s="95" t="s">
        <v>380</v>
      </c>
      <c r="G30" s="95" t="s">
        <v>380</v>
      </c>
      <c r="H30" s="95" t="s">
        <v>380</v>
      </c>
      <c r="I30" s="12" t="s">
        <v>252</v>
      </c>
    </row>
    <row r="31" spans="2:9" ht="20.100000000000001" customHeight="1">
      <c r="B31" s="61" t="s">
        <v>253</v>
      </c>
      <c r="C31" s="61" t="s">
        <v>254</v>
      </c>
      <c r="D31" s="95" t="s">
        <v>233</v>
      </c>
      <c r="E31" s="95" t="s">
        <v>233</v>
      </c>
      <c r="F31" s="95" t="s">
        <v>233</v>
      </c>
      <c r="G31" s="95" t="s">
        <v>233</v>
      </c>
      <c r="H31" s="95" t="s">
        <v>233</v>
      </c>
      <c r="I31" s="12" t="s">
        <v>255</v>
      </c>
    </row>
    <row r="32" spans="2:9" ht="20.100000000000001" customHeight="1">
      <c r="B32" s="61" t="s">
        <v>256</v>
      </c>
      <c r="C32" s="61" t="s">
        <v>200</v>
      </c>
      <c r="D32" s="95" t="s">
        <v>380</v>
      </c>
      <c r="E32" s="95" t="s">
        <v>380</v>
      </c>
      <c r="F32" s="95">
        <v>0.26</v>
      </c>
      <c r="G32" s="95" t="s">
        <v>380</v>
      </c>
      <c r="H32" s="95">
        <v>0.25</v>
      </c>
      <c r="I32" s="12" t="s">
        <v>203</v>
      </c>
    </row>
    <row r="33" spans="2:9" ht="20.100000000000001" customHeight="1">
      <c r="B33" s="61" t="s">
        <v>257</v>
      </c>
      <c r="C33" s="61" t="s">
        <v>152</v>
      </c>
      <c r="D33" s="95">
        <v>0.27</v>
      </c>
      <c r="E33" s="95">
        <v>0.23</v>
      </c>
      <c r="F33" s="95" t="s">
        <v>380</v>
      </c>
      <c r="G33" s="95" t="s">
        <v>380</v>
      </c>
      <c r="H33" s="95">
        <v>0.22</v>
      </c>
      <c r="I33" s="12" t="s">
        <v>153</v>
      </c>
    </row>
    <row r="34" spans="2:9" ht="20.100000000000001" customHeight="1">
      <c r="B34" s="61" t="s">
        <v>258</v>
      </c>
      <c r="C34" s="61" t="s">
        <v>259</v>
      </c>
      <c r="D34" s="95" t="s">
        <v>380</v>
      </c>
      <c r="E34" s="95" t="s">
        <v>380</v>
      </c>
      <c r="F34" s="95" t="s">
        <v>380</v>
      </c>
      <c r="G34" s="95" t="s">
        <v>380</v>
      </c>
      <c r="H34" s="95" t="s">
        <v>380</v>
      </c>
      <c r="I34" s="12" t="s">
        <v>260</v>
      </c>
    </row>
    <row r="35" spans="2:9" ht="20.100000000000001" customHeight="1">
      <c r="B35" s="61" t="s">
        <v>261</v>
      </c>
      <c r="C35" s="61" t="s">
        <v>262</v>
      </c>
      <c r="D35" s="95" t="s">
        <v>380</v>
      </c>
      <c r="E35" s="95" t="s">
        <v>380</v>
      </c>
      <c r="F35" s="95" t="s">
        <v>380</v>
      </c>
      <c r="G35" s="95" t="s">
        <v>380</v>
      </c>
      <c r="H35" s="95" t="s">
        <v>380</v>
      </c>
      <c r="I35" s="12" t="s">
        <v>263</v>
      </c>
    </row>
    <row r="36" spans="2:9" ht="20.100000000000001" customHeight="1">
      <c r="B36" s="61" t="s">
        <v>264</v>
      </c>
      <c r="C36" s="61" t="s">
        <v>265</v>
      </c>
      <c r="D36" s="95" t="s">
        <v>380</v>
      </c>
      <c r="E36" s="95" t="s">
        <v>380</v>
      </c>
      <c r="F36" s="95" t="s">
        <v>380</v>
      </c>
      <c r="G36" s="95" t="s">
        <v>380</v>
      </c>
      <c r="H36" s="95" t="s">
        <v>380</v>
      </c>
      <c r="I36" s="12" t="s">
        <v>266</v>
      </c>
    </row>
    <row r="37" spans="2:9" ht="20.100000000000001" customHeight="1">
      <c r="B37" s="61" t="s">
        <v>267</v>
      </c>
      <c r="C37" s="61" t="s">
        <v>268</v>
      </c>
      <c r="D37" s="95" t="s">
        <v>380</v>
      </c>
      <c r="E37" s="95" t="s">
        <v>380</v>
      </c>
      <c r="F37" s="95" t="s">
        <v>380</v>
      </c>
      <c r="G37" s="95" t="s">
        <v>380</v>
      </c>
      <c r="H37" s="95" t="s">
        <v>380</v>
      </c>
      <c r="I37" s="12" t="s">
        <v>269</v>
      </c>
    </row>
    <row r="38" spans="2:9" ht="20.100000000000001" customHeight="1">
      <c r="B38" s="61" t="s">
        <v>270</v>
      </c>
      <c r="C38" s="61" t="s">
        <v>271</v>
      </c>
      <c r="D38" s="95" t="s">
        <v>380</v>
      </c>
      <c r="E38" s="95" t="s">
        <v>380</v>
      </c>
      <c r="F38" s="95" t="s">
        <v>380</v>
      </c>
      <c r="G38" s="95" t="s">
        <v>380</v>
      </c>
      <c r="H38" s="95" t="s">
        <v>380</v>
      </c>
      <c r="I38" s="12" t="s">
        <v>272</v>
      </c>
    </row>
    <row r="39" spans="2:9" ht="20.100000000000001" customHeight="1">
      <c r="B39" s="61" t="s">
        <v>273</v>
      </c>
      <c r="C39" s="61" t="s">
        <v>207</v>
      </c>
      <c r="D39" s="95" t="s">
        <v>380</v>
      </c>
      <c r="E39" s="95" t="s">
        <v>380</v>
      </c>
      <c r="F39" s="95" t="s">
        <v>380</v>
      </c>
      <c r="G39" s="95" t="s">
        <v>380</v>
      </c>
      <c r="H39" s="95" t="s">
        <v>380</v>
      </c>
      <c r="I39" s="12" t="s">
        <v>208</v>
      </c>
    </row>
    <row r="40" spans="2:9" ht="20.100000000000001" customHeight="1">
      <c r="B40" s="61" t="s">
        <v>274</v>
      </c>
      <c r="C40" s="61" t="s">
        <v>275</v>
      </c>
      <c r="D40" s="95" t="s">
        <v>380</v>
      </c>
      <c r="E40" s="95" t="s">
        <v>380</v>
      </c>
      <c r="F40" s="95" t="s">
        <v>380</v>
      </c>
      <c r="G40" s="95" t="s">
        <v>380</v>
      </c>
      <c r="H40" s="95" t="s">
        <v>380</v>
      </c>
      <c r="I40" s="12" t="s">
        <v>276</v>
      </c>
    </row>
    <row r="41" spans="2:9" ht="20.100000000000001" customHeight="1">
      <c r="B41" s="61" t="s">
        <v>277</v>
      </c>
      <c r="C41" s="61" t="s">
        <v>278</v>
      </c>
      <c r="D41" s="95" t="s">
        <v>380</v>
      </c>
      <c r="E41" s="95" t="s">
        <v>380</v>
      </c>
      <c r="F41" s="95" t="s">
        <v>380</v>
      </c>
      <c r="G41" s="95" t="s">
        <v>380</v>
      </c>
      <c r="H41" s="95" t="s">
        <v>380</v>
      </c>
      <c r="I41" s="12" t="s">
        <v>279</v>
      </c>
    </row>
    <row r="42" spans="2:9" ht="20.100000000000001" customHeight="1">
      <c r="B42" s="61" t="s">
        <v>280</v>
      </c>
      <c r="C42" s="61" t="s">
        <v>281</v>
      </c>
      <c r="D42" s="95" t="s">
        <v>380</v>
      </c>
      <c r="E42" s="95" t="s">
        <v>380</v>
      </c>
      <c r="F42" s="95" t="s">
        <v>380</v>
      </c>
      <c r="G42" s="95" t="s">
        <v>380</v>
      </c>
      <c r="H42" s="95" t="s">
        <v>380</v>
      </c>
      <c r="I42" s="12" t="s">
        <v>282</v>
      </c>
    </row>
    <row r="43" spans="2:9" ht="20.100000000000001" customHeight="1">
      <c r="B43" s="61" t="s">
        <v>199</v>
      </c>
      <c r="C43" s="61" t="s">
        <v>198</v>
      </c>
      <c r="D43" s="95" t="s">
        <v>380</v>
      </c>
      <c r="E43" s="95" t="s">
        <v>380</v>
      </c>
      <c r="F43" s="95" t="s">
        <v>380</v>
      </c>
      <c r="G43" s="95" t="s">
        <v>380</v>
      </c>
      <c r="H43" s="95">
        <v>0.75</v>
      </c>
      <c r="I43" s="12" t="s">
        <v>283</v>
      </c>
    </row>
    <row r="44" spans="2:9" ht="20.100000000000001" customHeight="1">
      <c r="B44" s="61" t="s">
        <v>284</v>
      </c>
      <c r="C44" s="61" t="s">
        <v>285</v>
      </c>
      <c r="D44" s="95" t="s">
        <v>380</v>
      </c>
      <c r="E44" s="95" t="s">
        <v>380</v>
      </c>
      <c r="F44" s="95" t="s">
        <v>380</v>
      </c>
      <c r="G44" s="95" t="s">
        <v>380</v>
      </c>
      <c r="H44" s="95" t="s">
        <v>380</v>
      </c>
      <c r="I44" s="12" t="s">
        <v>286</v>
      </c>
    </row>
    <row r="45" spans="2:9" ht="20.100000000000001" customHeight="1">
      <c r="B45" s="61" t="s">
        <v>287</v>
      </c>
      <c r="C45" s="61" t="s">
        <v>288</v>
      </c>
      <c r="D45" s="95" t="s">
        <v>380</v>
      </c>
      <c r="E45" s="95" t="s">
        <v>380</v>
      </c>
      <c r="F45" s="95" t="s">
        <v>380</v>
      </c>
      <c r="G45" s="95" t="s">
        <v>380</v>
      </c>
      <c r="H45" s="95" t="s">
        <v>380</v>
      </c>
      <c r="I45" s="12" t="s">
        <v>289</v>
      </c>
    </row>
    <row r="46" spans="2:9" ht="20.100000000000001" customHeight="1">
      <c r="B46" s="61" t="s">
        <v>290</v>
      </c>
      <c r="C46" s="61" t="s">
        <v>291</v>
      </c>
      <c r="D46" s="95" t="s">
        <v>380</v>
      </c>
      <c r="E46" s="95" t="s">
        <v>380</v>
      </c>
      <c r="F46" s="95" t="s">
        <v>380</v>
      </c>
      <c r="G46" s="95" t="s">
        <v>380</v>
      </c>
      <c r="H46" s="95" t="s">
        <v>380</v>
      </c>
      <c r="I46" s="12" t="s">
        <v>292</v>
      </c>
    </row>
    <row r="47" spans="2:9" ht="20.100000000000001" customHeight="1">
      <c r="B47" s="61" t="s">
        <v>293</v>
      </c>
      <c r="C47" s="90" t="s">
        <v>294</v>
      </c>
      <c r="D47" s="95" t="s">
        <v>380</v>
      </c>
      <c r="E47" s="95" t="s">
        <v>380</v>
      </c>
      <c r="F47" s="95" t="s">
        <v>380</v>
      </c>
      <c r="G47" s="95" t="s">
        <v>380</v>
      </c>
      <c r="H47" s="95" t="s">
        <v>380</v>
      </c>
      <c r="I47" s="91" t="s">
        <v>295</v>
      </c>
    </row>
    <row r="48" spans="2:9" ht="20.100000000000001" customHeight="1">
      <c r="B48" s="61" t="s">
        <v>296</v>
      </c>
      <c r="C48" s="90" t="s">
        <v>297</v>
      </c>
      <c r="D48" s="95" t="s">
        <v>380</v>
      </c>
      <c r="E48" s="95" t="s">
        <v>380</v>
      </c>
      <c r="F48" s="95" t="s">
        <v>380</v>
      </c>
      <c r="G48" s="95" t="s">
        <v>380</v>
      </c>
      <c r="H48" s="95" t="s">
        <v>380</v>
      </c>
      <c r="I48" s="91" t="s">
        <v>298</v>
      </c>
    </row>
    <row r="49" spans="2:9" ht="20.100000000000001" customHeight="1">
      <c r="B49" s="60" t="s">
        <v>27</v>
      </c>
      <c r="C49" s="87"/>
      <c r="D49" s="88"/>
      <c r="E49" s="88"/>
      <c r="F49" s="88"/>
      <c r="G49" s="88"/>
      <c r="H49" s="88"/>
      <c r="I49" s="89" t="s">
        <v>299</v>
      </c>
    </row>
    <row r="50" spans="2:9" ht="20.100000000000001" customHeight="1">
      <c r="B50" s="61" t="s">
        <v>384</v>
      </c>
      <c r="C50" s="61" t="s">
        <v>32</v>
      </c>
      <c r="D50" s="95">
        <v>14.79</v>
      </c>
      <c r="E50" s="95">
        <v>14.75</v>
      </c>
      <c r="F50" s="95">
        <v>14.65</v>
      </c>
      <c r="G50" s="95">
        <v>14.94</v>
      </c>
      <c r="H50" s="95">
        <v>14.84</v>
      </c>
      <c r="I50" s="12" t="s">
        <v>33</v>
      </c>
    </row>
    <row r="51" spans="2:9" ht="20.100000000000001" customHeight="1">
      <c r="B51" s="61" t="s">
        <v>112</v>
      </c>
      <c r="C51" s="61" t="s">
        <v>113</v>
      </c>
      <c r="D51" s="95">
        <v>3.2</v>
      </c>
      <c r="E51" s="95">
        <v>3.15</v>
      </c>
      <c r="F51" s="95">
        <v>3.15</v>
      </c>
      <c r="G51" s="95">
        <v>3.15</v>
      </c>
      <c r="H51" s="95">
        <v>3.15</v>
      </c>
      <c r="I51" s="12" t="s">
        <v>300</v>
      </c>
    </row>
    <row r="52" spans="2:9" ht="20.100000000000001" customHeight="1">
      <c r="B52" s="60" t="s">
        <v>114</v>
      </c>
      <c r="C52" s="87"/>
      <c r="D52" s="88"/>
      <c r="E52" s="88"/>
      <c r="F52" s="88"/>
      <c r="G52" s="88"/>
      <c r="H52" s="88"/>
      <c r="I52" s="89" t="s">
        <v>116</v>
      </c>
    </row>
    <row r="53" spans="2:9" ht="20.100000000000001" customHeight="1">
      <c r="B53" s="61" t="s">
        <v>301</v>
      </c>
      <c r="C53" s="61" t="s">
        <v>162</v>
      </c>
      <c r="D53" s="95" t="s">
        <v>380</v>
      </c>
      <c r="E53" s="95" t="s">
        <v>380</v>
      </c>
      <c r="F53" s="95">
        <v>0.9</v>
      </c>
      <c r="G53" s="95" t="s">
        <v>380</v>
      </c>
      <c r="H53" s="95" t="s">
        <v>380</v>
      </c>
      <c r="I53" s="12" t="s">
        <v>163</v>
      </c>
    </row>
    <row r="54" spans="2:9" ht="20.100000000000001" customHeight="1">
      <c r="B54" s="61" t="s">
        <v>302</v>
      </c>
      <c r="C54" s="61" t="s">
        <v>148</v>
      </c>
      <c r="D54" s="95" t="s">
        <v>380</v>
      </c>
      <c r="E54" s="95">
        <v>0.69</v>
      </c>
      <c r="F54" s="95" t="s">
        <v>380</v>
      </c>
      <c r="G54" s="95" t="s">
        <v>380</v>
      </c>
      <c r="H54" s="95" t="s">
        <v>380</v>
      </c>
      <c r="I54" s="12" t="s">
        <v>149</v>
      </c>
    </row>
    <row r="55" spans="2:9" ht="20.100000000000001" customHeight="1">
      <c r="B55" s="61" t="s">
        <v>303</v>
      </c>
      <c r="C55" s="61" t="s">
        <v>209</v>
      </c>
      <c r="D55" s="95" t="s">
        <v>380</v>
      </c>
      <c r="E55" s="95" t="s">
        <v>380</v>
      </c>
      <c r="F55" s="95" t="s">
        <v>380</v>
      </c>
      <c r="G55" s="95" t="s">
        <v>380</v>
      </c>
      <c r="H55" s="95" t="s">
        <v>380</v>
      </c>
      <c r="I55" s="12" t="s">
        <v>304</v>
      </c>
    </row>
    <row r="56" spans="2:9" ht="20.100000000000001" customHeight="1">
      <c r="B56" s="61" t="s">
        <v>305</v>
      </c>
      <c r="C56" s="61" t="s">
        <v>206</v>
      </c>
      <c r="D56" s="95" t="s">
        <v>380</v>
      </c>
      <c r="E56" s="95" t="s">
        <v>380</v>
      </c>
      <c r="F56" s="95">
        <v>0.5</v>
      </c>
      <c r="G56" s="95">
        <v>0.5</v>
      </c>
      <c r="H56" s="95" t="s">
        <v>380</v>
      </c>
      <c r="I56" s="12" t="s">
        <v>210</v>
      </c>
    </row>
    <row r="57" spans="2:9" ht="20.100000000000001" customHeight="1">
      <c r="B57" s="61" t="s">
        <v>306</v>
      </c>
      <c r="C57" s="61" t="s">
        <v>307</v>
      </c>
      <c r="D57" s="95" t="s">
        <v>380</v>
      </c>
      <c r="E57" s="95" t="s">
        <v>380</v>
      </c>
      <c r="F57" s="95">
        <v>2.4700000000000002</v>
      </c>
      <c r="G57" s="95">
        <v>2.23</v>
      </c>
      <c r="H57" s="95">
        <v>2.23</v>
      </c>
      <c r="I57" s="12" t="s">
        <v>308</v>
      </c>
    </row>
    <row r="58" spans="2:9" ht="20.100000000000001" customHeight="1">
      <c r="B58" s="60" t="s">
        <v>164</v>
      </c>
      <c r="C58" s="87"/>
      <c r="D58" s="88"/>
      <c r="E58" s="88"/>
      <c r="F58" s="88"/>
      <c r="G58" s="88"/>
      <c r="H58" s="88"/>
      <c r="I58" s="89" t="s">
        <v>168</v>
      </c>
    </row>
    <row r="59" spans="2:9" ht="20.100000000000001" customHeight="1">
      <c r="B59" s="61" t="s">
        <v>309</v>
      </c>
      <c r="C59" s="61" t="s">
        <v>310</v>
      </c>
      <c r="D59" s="95" t="s">
        <v>233</v>
      </c>
      <c r="E59" s="95" t="s">
        <v>233</v>
      </c>
      <c r="F59" s="95" t="s">
        <v>233</v>
      </c>
      <c r="G59" s="95" t="s">
        <v>233</v>
      </c>
      <c r="H59" s="95" t="s">
        <v>233</v>
      </c>
      <c r="I59" s="12" t="s">
        <v>311</v>
      </c>
    </row>
    <row r="60" spans="2:9" ht="20.100000000000001" customHeight="1">
      <c r="B60" s="61" t="s">
        <v>312</v>
      </c>
      <c r="C60" s="61" t="s">
        <v>313</v>
      </c>
      <c r="D60" s="95" t="s">
        <v>233</v>
      </c>
      <c r="E60" s="95" t="s">
        <v>233</v>
      </c>
      <c r="F60" s="95" t="s">
        <v>233</v>
      </c>
      <c r="G60" s="95" t="s">
        <v>233</v>
      </c>
      <c r="H60" s="95" t="s">
        <v>233</v>
      </c>
      <c r="I60" s="12" t="s">
        <v>314</v>
      </c>
    </row>
    <row r="61" spans="2:9" ht="20.100000000000001" customHeight="1">
      <c r="B61" s="61" t="s">
        <v>315</v>
      </c>
      <c r="C61" s="61" t="s">
        <v>316</v>
      </c>
      <c r="D61" s="95" t="s">
        <v>233</v>
      </c>
      <c r="E61" s="95" t="s">
        <v>233</v>
      </c>
      <c r="F61" s="95" t="s">
        <v>233</v>
      </c>
      <c r="G61" s="95" t="s">
        <v>233</v>
      </c>
      <c r="H61" s="95" t="s">
        <v>233</v>
      </c>
      <c r="I61" s="92" t="s">
        <v>317</v>
      </c>
    </row>
    <row r="62" spans="2:9" ht="20.100000000000001" customHeight="1">
      <c r="B62" s="61" t="s">
        <v>165</v>
      </c>
      <c r="C62" s="61" t="s">
        <v>166</v>
      </c>
      <c r="D62" s="95" t="s">
        <v>380</v>
      </c>
      <c r="E62" s="95" t="s">
        <v>380</v>
      </c>
      <c r="F62" s="95" t="s">
        <v>380</v>
      </c>
      <c r="G62" s="95">
        <v>1.2</v>
      </c>
      <c r="H62" s="95" t="s">
        <v>380</v>
      </c>
      <c r="I62" s="12" t="s">
        <v>167</v>
      </c>
    </row>
    <row r="63" spans="2:9" ht="20.100000000000001" customHeight="1">
      <c r="B63" s="61" t="s">
        <v>318</v>
      </c>
      <c r="C63" s="61" t="s">
        <v>319</v>
      </c>
      <c r="D63" s="95" t="s">
        <v>233</v>
      </c>
      <c r="E63" s="95" t="s">
        <v>233</v>
      </c>
      <c r="F63" s="95" t="s">
        <v>233</v>
      </c>
      <c r="G63" s="95" t="s">
        <v>233</v>
      </c>
      <c r="H63" s="95" t="s">
        <v>233</v>
      </c>
      <c r="I63" s="12" t="s">
        <v>320</v>
      </c>
    </row>
    <row r="64" spans="2:9" ht="20.100000000000001" customHeight="1">
      <c r="B64" s="61" t="s">
        <v>321</v>
      </c>
      <c r="C64" s="61" t="s">
        <v>322</v>
      </c>
      <c r="D64" s="95" t="s">
        <v>233</v>
      </c>
      <c r="E64" s="95" t="s">
        <v>233</v>
      </c>
      <c r="F64" s="95" t="s">
        <v>233</v>
      </c>
      <c r="G64" s="95" t="s">
        <v>233</v>
      </c>
      <c r="H64" s="95" t="s">
        <v>233</v>
      </c>
      <c r="I64" s="12" t="s">
        <v>323</v>
      </c>
    </row>
    <row r="65" spans="2:9" ht="23.25" customHeight="1">
      <c r="B65" s="148" t="s">
        <v>426</v>
      </c>
      <c r="C65" s="149"/>
      <c r="D65" s="149"/>
      <c r="E65" s="149"/>
      <c r="F65" s="149"/>
      <c r="G65" s="149"/>
      <c r="H65" s="149"/>
      <c r="I65" s="150"/>
    </row>
    <row r="66" spans="2:9" ht="23.25" customHeight="1">
      <c r="B66" s="151" t="s">
        <v>427</v>
      </c>
      <c r="C66" s="152"/>
      <c r="D66" s="152"/>
      <c r="E66" s="152"/>
      <c r="F66" s="152"/>
      <c r="G66" s="152"/>
      <c r="H66" s="152"/>
      <c r="I66" s="153"/>
    </row>
    <row r="67" spans="2:9" ht="20.100000000000001" customHeight="1">
      <c r="B67" s="154" t="s">
        <v>225</v>
      </c>
      <c r="C67" s="155" t="s">
        <v>119</v>
      </c>
      <c r="D67" s="156">
        <v>46054</v>
      </c>
      <c r="E67" s="156">
        <v>46055</v>
      </c>
      <c r="F67" s="156">
        <v>46056</v>
      </c>
      <c r="G67" s="156">
        <v>46057</v>
      </c>
      <c r="H67" s="156">
        <v>46058</v>
      </c>
      <c r="I67" s="154" t="s">
        <v>226</v>
      </c>
    </row>
    <row r="68" spans="2:9" ht="20.100000000000001" customHeight="1">
      <c r="B68" s="154"/>
      <c r="C68" s="155"/>
      <c r="D68" s="156"/>
      <c r="E68" s="156"/>
      <c r="F68" s="156"/>
      <c r="G68" s="156"/>
      <c r="H68" s="156"/>
      <c r="I68" s="154"/>
    </row>
    <row r="69" spans="2:9" ht="20.100000000000001" customHeight="1">
      <c r="B69" s="60" t="s">
        <v>324</v>
      </c>
      <c r="C69" s="87"/>
      <c r="D69" s="88"/>
      <c r="E69" s="88"/>
      <c r="F69" s="88"/>
      <c r="G69" s="88"/>
      <c r="H69" s="88"/>
      <c r="I69" s="89" t="s">
        <v>379</v>
      </c>
    </row>
    <row r="70" spans="2:9" ht="20.100000000000001" customHeight="1">
      <c r="B70" s="61" t="s">
        <v>325</v>
      </c>
      <c r="C70" s="61" t="s">
        <v>143</v>
      </c>
      <c r="D70" s="95">
        <v>4.22</v>
      </c>
      <c r="E70" s="95" t="s">
        <v>380</v>
      </c>
      <c r="F70" s="95">
        <v>4.1500000000000004</v>
      </c>
      <c r="G70" s="95">
        <v>4.2</v>
      </c>
      <c r="H70" s="95">
        <v>4.1500000000000004</v>
      </c>
      <c r="I70" s="12" t="s">
        <v>144</v>
      </c>
    </row>
    <row r="71" spans="2:9" ht="20.100000000000001" customHeight="1">
      <c r="B71" s="61" t="s">
        <v>67</v>
      </c>
      <c r="C71" s="61" t="s">
        <v>68</v>
      </c>
      <c r="D71" s="95">
        <v>3.15</v>
      </c>
      <c r="E71" s="95">
        <v>3.24</v>
      </c>
      <c r="F71" s="95">
        <v>3.2</v>
      </c>
      <c r="G71" s="95">
        <v>3.21</v>
      </c>
      <c r="H71" s="95">
        <v>3.25</v>
      </c>
      <c r="I71" s="12" t="s">
        <v>69</v>
      </c>
    </row>
    <row r="72" spans="2:9" ht="20.100000000000001" customHeight="1">
      <c r="B72" s="61" t="s">
        <v>326</v>
      </c>
      <c r="C72" s="61" t="s">
        <v>177</v>
      </c>
      <c r="D72" s="95" t="s">
        <v>380</v>
      </c>
      <c r="E72" s="95" t="s">
        <v>380</v>
      </c>
      <c r="F72" s="95">
        <v>0.7</v>
      </c>
      <c r="G72" s="95" t="s">
        <v>380</v>
      </c>
      <c r="H72" s="95" t="s">
        <v>380</v>
      </c>
      <c r="I72" s="12" t="s">
        <v>179</v>
      </c>
    </row>
    <row r="73" spans="2:9" ht="20.100000000000001" customHeight="1">
      <c r="B73" s="61" t="s">
        <v>327</v>
      </c>
      <c r="C73" s="61" t="s">
        <v>328</v>
      </c>
      <c r="D73" s="95" t="s">
        <v>233</v>
      </c>
      <c r="E73" s="95" t="s">
        <v>233</v>
      </c>
      <c r="F73" s="95" t="s">
        <v>233</v>
      </c>
      <c r="G73" s="95" t="s">
        <v>233</v>
      </c>
      <c r="H73" s="95" t="s">
        <v>233</v>
      </c>
      <c r="I73" s="12" t="s">
        <v>329</v>
      </c>
    </row>
    <row r="74" spans="2:9" ht="20.100000000000001" customHeight="1">
      <c r="B74" s="61" t="s">
        <v>70</v>
      </c>
      <c r="C74" s="61" t="s">
        <v>71</v>
      </c>
      <c r="D74" s="95">
        <v>21.8</v>
      </c>
      <c r="E74" s="95">
        <v>21.6</v>
      </c>
      <c r="F74" s="95">
        <v>21.25</v>
      </c>
      <c r="G74" s="95">
        <v>21.25</v>
      </c>
      <c r="H74" s="95">
        <v>22.5</v>
      </c>
      <c r="I74" s="12" t="s">
        <v>72</v>
      </c>
    </row>
    <row r="75" spans="2:9" ht="20.100000000000001" customHeight="1">
      <c r="B75" s="61" t="s">
        <v>330</v>
      </c>
      <c r="C75" s="61" t="s">
        <v>178</v>
      </c>
      <c r="D75" s="95" t="s">
        <v>380</v>
      </c>
      <c r="E75" s="95">
        <v>1.61</v>
      </c>
      <c r="F75" s="95" t="s">
        <v>380</v>
      </c>
      <c r="G75" s="95">
        <v>1.6</v>
      </c>
      <c r="H75" s="95">
        <v>1.6</v>
      </c>
      <c r="I75" s="12" t="s">
        <v>180</v>
      </c>
    </row>
    <row r="76" spans="2:9" ht="20.100000000000001" customHeight="1">
      <c r="B76" s="61" t="s">
        <v>331</v>
      </c>
      <c r="C76" s="61" t="s">
        <v>214</v>
      </c>
      <c r="D76" s="95" t="s">
        <v>380</v>
      </c>
      <c r="E76" s="95" t="s">
        <v>380</v>
      </c>
      <c r="F76" s="95">
        <v>0.87</v>
      </c>
      <c r="G76" s="95" t="s">
        <v>380</v>
      </c>
      <c r="H76" s="95">
        <v>0.85</v>
      </c>
      <c r="I76" s="12" t="s">
        <v>215</v>
      </c>
    </row>
    <row r="77" spans="2:9" ht="20.100000000000001" customHeight="1">
      <c r="B77" s="61" t="s">
        <v>332</v>
      </c>
      <c r="C77" s="61" t="s">
        <v>201</v>
      </c>
      <c r="D77" s="95" t="s">
        <v>380</v>
      </c>
      <c r="E77" s="95" t="s">
        <v>380</v>
      </c>
      <c r="F77" s="95" t="s">
        <v>380</v>
      </c>
      <c r="G77" s="95">
        <v>2</v>
      </c>
      <c r="H77" s="95">
        <v>2.1</v>
      </c>
      <c r="I77" s="12" t="s">
        <v>202</v>
      </c>
    </row>
    <row r="78" spans="2:9" ht="20.100000000000001" customHeight="1">
      <c r="B78" s="61" t="s">
        <v>212</v>
      </c>
      <c r="C78" s="61" t="s">
        <v>211</v>
      </c>
      <c r="D78" s="95" t="s">
        <v>380</v>
      </c>
      <c r="E78" s="95">
        <v>7.39</v>
      </c>
      <c r="F78" s="95" t="s">
        <v>380</v>
      </c>
      <c r="G78" s="95" t="s">
        <v>380</v>
      </c>
      <c r="H78" s="95" t="s">
        <v>380</v>
      </c>
      <c r="I78" s="92" t="s">
        <v>217</v>
      </c>
    </row>
    <row r="79" spans="2:9" ht="20.100000000000001" customHeight="1">
      <c r="B79" s="61" t="s">
        <v>117</v>
      </c>
      <c r="C79" s="61" t="s">
        <v>118</v>
      </c>
      <c r="D79" s="95" t="s">
        <v>380</v>
      </c>
      <c r="E79" s="95" t="s">
        <v>380</v>
      </c>
      <c r="F79" s="95" t="s">
        <v>380</v>
      </c>
      <c r="G79" s="95" t="s">
        <v>380</v>
      </c>
      <c r="H79" s="95" t="s">
        <v>380</v>
      </c>
      <c r="I79" s="92" t="s">
        <v>333</v>
      </c>
    </row>
    <row r="80" spans="2:9" ht="20.100000000000001" customHeight="1">
      <c r="B80" s="61" t="s">
        <v>334</v>
      </c>
      <c r="C80" s="90" t="s">
        <v>335</v>
      </c>
      <c r="D80" s="95" t="s">
        <v>380</v>
      </c>
      <c r="E80" s="95" t="s">
        <v>380</v>
      </c>
      <c r="F80" s="95" t="s">
        <v>380</v>
      </c>
      <c r="G80" s="95" t="s">
        <v>380</v>
      </c>
      <c r="H80" s="95" t="s">
        <v>380</v>
      </c>
      <c r="I80" s="93" t="s">
        <v>336</v>
      </c>
    </row>
    <row r="81" spans="2:9" ht="20.100000000000001" customHeight="1">
      <c r="B81" s="60" t="s">
        <v>76</v>
      </c>
      <c r="C81" s="87"/>
      <c r="D81" s="88"/>
      <c r="E81" s="88"/>
      <c r="F81" s="88"/>
      <c r="G81" s="88"/>
      <c r="H81" s="88"/>
      <c r="I81" s="89" t="s">
        <v>30</v>
      </c>
    </row>
    <row r="82" spans="2:9" ht="20.100000000000001" customHeight="1">
      <c r="B82" s="61" t="s">
        <v>56</v>
      </c>
      <c r="C82" s="61" t="s">
        <v>57</v>
      </c>
      <c r="D82" s="95">
        <v>2.14</v>
      </c>
      <c r="E82" s="95">
        <v>2.14</v>
      </c>
      <c r="F82" s="95">
        <v>2.14</v>
      </c>
      <c r="G82" s="95">
        <v>2.14</v>
      </c>
      <c r="H82" s="95">
        <v>2.13</v>
      </c>
      <c r="I82" s="12" t="s">
        <v>58</v>
      </c>
    </row>
    <row r="83" spans="2:9" ht="20.100000000000001" customHeight="1">
      <c r="B83" s="61" t="s">
        <v>156</v>
      </c>
      <c r="C83" s="61" t="s">
        <v>155</v>
      </c>
      <c r="D83" s="95">
        <v>5.35</v>
      </c>
      <c r="E83" s="95">
        <v>5.32</v>
      </c>
      <c r="F83" s="95">
        <v>5.34</v>
      </c>
      <c r="G83" s="95" t="s">
        <v>380</v>
      </c>
      <c r="H83" s="95">
        <v>5.3</v>
      </c>
      <c r="I83" s="12" t="s">
        <v>157</v>
      </c>
    </row>
    <row r="84" spans="2:9" ht="20.100000000000001" customHeight="1">
      <c r="B84" s="61" t="s">
        <v>186</v>
      </c>
      <c r="C84" s="61" t="s">
        <v>184</v>
      </c>
      <c r="D84" s="95">
        <v>17.25</v>
      </c>
      <c r="E84" s="95">
        <v>17.25</v>
      </c>
      <c r="F84" s="95">
        <v>17.48</v>
      </c>
      <c r="G84" s="95">
        <v>17.48</v>
      </c>
      <c r="H84" s="95">
        <v>17.48</v>
      </c>
      <c r="I84" s="12" t="s">
        <v>195</v>
      </c>
    </row>
    <row r="85" spans="2:9" ht="20.100000000000001" customHeight="1">
      <c r="B85" s="61" t="s">
        <v>337</v>
      </c>
      <c r="C85" s="61" t="s">
        <v>338</v>
      </c>
      <c r="D85" s="95" t="s">
        <v>380</v>
      </c>
      <c r="E85" s="95" t="s">
        <v>380</v>
      </c>
      <c r="F85" s="95" t="s">
        <v>380</v>
      </c>
      <c r="G85" s="95" t="s">
        <v>380</v>
      </c>
      <c r="H85" s="95" t="s">
        <v>380</v>
      </c>
      <c r="I85" s="12" t="s">
        <v>339</v>
      </c>
    </row>
    <row r="86" spans="2:9" ht="20.100000000000001" customHeight="1">
      <c r="B86" s="61" t="s">
        <v>59</v>
      </c>
      <c r="C86" s="61" t="s">
        <v>34</v>
      </c>
      <c r="D86" s="95">
        <v>5.82</v>
      </c>
      <c r="E86" s="95">
        <v>5.84</v>
      </c>
      <c r="F86" s="95">
        <v>5.83</v>
      </c>
      <c r="G86" s="95">
        <v>5.8</v>
      </c>
      <c r="H86" s="95">
        <v>5.75</v>
      </c>
      <c r="I86" s="12" t="s">
        <v>35</v>
      </c>
    </row>
    <row r="87" spans="2:9" ht="20.100000000000001" customHeight="1">
      <c r="B87" s="61" t="s">
        <v>60</v>
      </c>
      <c r="C87" s="61" t="s">
        <v>41</v>
      </c>
      <c r="D87" s="95">
        <v>2.75</v>
      </c>
      <c r="E87" s="95">
        <v>2.85</v>
      </c>
      <c r="F87" s="95">
        <v>2.8</v>
      </c>
      <c r="G87" s="95" t="s">
        <v>380</v>
      </c>
      <c r="H87" s="95">
        <v>2.8</v>
      </c>
      <c r="I87" s="12" t="s">
        <v>61</v>
      </c>
    </row>
    <row r="88" spans="2:9" ht="20.100000000000001" customHeight="1">
      <c r="B88" s="61" t="s">
        <v>340</v>
      </c>
      <c r="C88" s="61" t="s">
        <v>77</v>
      </c>
      <c r="D88" s="95" t="s">
        <v>380</v>
      </c>
      <c r="E88" s="95" t="s">
        <v>380</v>
      </c>
      <c r="F88" s="95">
        <v>1.7</v>
      </c>
      <c r="G88" s="95">
        <v>1.7</v>
      </c>
      <c r="H88" s="95" t="s">
        <v>380</v>
      </c>
      <c r="I88" s="12" t="s">
        <v>78</v>
      </c>
    </row>
    <row r="89" spans="2:9" ht="20.100000000000001" customHeight="1">
      <c r="B89" s="61" t="s">
        <v>341</v>
      </c>
      <c r="C89" s="61" t="s">
        <v>342</v>
      </c>
      <c r="D89" s="95">
        <v>1.4</v>
      </c>
      <c r="E89" s="95">
        <v>1.4</v>
      </c>
      <c r="F89" s="95">
        <v>1.39</v>
      </c>
      <c r="G89" s="95">
        <v>1.38</v>
      </c>
      <c r="H89" s="95">
        <v>1.38</v>
      </c>
      <c r="I89" s="12" t="s">
        <v>343</v>
      </c>
    </row>
    <row r="90" spans="2:9" ht="20.100000000000001" customHeight="1">
      <c r="B90" s="61" t="s">
        <v>344</v>
      </c>
      <c r="C90" s="61" t="s">
        <v>145</v>
      </c>
      <c r="D90" s="95" t="s">
        <v>380</v>
      </c>
      <c r="E90" s="95">
        <v>1.94</v>
      </c>
      <c r="F90" s="95">
        <v>1.95</v>
      </c>
      <c r="G90" s="95">
        <v>1.9</v>
      </c>
      <c r="H90" s="95">
        <v>1.9</v>
      </c>
      <c r="I90" s="12" t="s">
        <v>146</v>
      </c>
    </row>
    <row r="91" spans="2:9" ht="20.100000000000001" customHeight="1">
      <c r="B91" s="61" t="s">
        <v>103</v>
      </c>
      <c r="C91" s="61" t="s">
        <v>79</v>
      </c>
      <c r="D91" s="95" t="s">
        <v>380</v>
      </c>
      <c r="E91" s="95">
        <v>2.21</v>
      </c>
      <c r="F91" s="95">
        <v>2.2000000000000002</v>
      </c>
      <c r="G91" s="95" t="s">
        <v>380</v>
      </c>
      <c r="H91" s="95">
        <v>2.1</v>
      </c>
      <c r="I91" s="12" t="s">
        <v>80</v>
      </c>
    </row>
    <row r="92" spans="2:9" ht="20.100000000000001" customHeight="1">
      <c r="B92" s="61" t="s">
        <v>62</v>
      </c>
      <c r="C92" s="61" t="s">
        <v>46</v>
      </c>
      <c r="D92" s="95" t="s">
        <v>380</v>
      </c>
      <c r="E92" s="95">
        <v>2.4</v>
      </c>
      <c r="F92" s="95" t="s">
        <v>380</v>
      </c>
      <c r="G92" s="95" t="s">
        <v>380</v>
      </c>
      <c r="H92" s="95">
        <v>2.4</v>
      </c>
      <c r="I92" s="12" t="s">
        <v>44</v>
      </c>
    </row>
    <row r="93" spans="2:9" ht="20.100000000000001" customHeight="1">
      <c r="B93" s="61" t="s">
        <v>81</v>
      </c>
      <c r="C93" s="61" t="s">
        <v>82</v>
      </c>
      <c r="D93" s="95" t="s">
        <v>380</v>
      </c>
      <c r="E93" s="95">
        <v>2.9</v>
      </c>
      <c r="F93" s="95">
        <v>2.9</v>
      </c>
      <c r="G93" s="95">
        <v>2.87</v>
      </c>
      <c r="H93" s="95">
        <v>2.87</v>
      </c>
      <c r="I93" s="12" t="s">
        <v>83</v>
      </c>
    </row>
    <row r="94" spans="2:9" ht="20.100000000000001" customHeight="1">
      <c r="B94" s="61" t="s">
        <v>127</v>
      </c>
      <c r="C94" s="61" t="s">
        <v>126</v>
      </c>
      <c r="D94" s="95" t="s">
        <v>380</v>
      </c>
      <c r="E94" s="95">
        <v>5.5</v>
      </c>
      <c r="F94" s="95">
        <v>5.5</v>
      </c>
      <c r="G94" s="95">
        <v>5.5</v>
      </c>
      <c r="H94" s="95" t="s">
        <v>380</v>
      </c>
      <c r="I94" s="12" t="s">
        <v>129</v>
      </c>
    </row>
    <row r="95" spans="2:9" ht="20.100000000000001" customHeight="1">
      <c r="B95" s="61" t="s">
        <v>187</v>
      </c>
      <c r="C95" s="61" t="s">
        <v>185</v>
      </c>
      <c r="D95" s="95">
        <v>1.3</v>
      </c>
      <c r="E95" s="95">
        <v>1.3</v>
      </c>
      <c r="F95" s="95">
        <v>1.26</v>
      </c>
      <c r="G95" s="95">
        <v>1.25</v>
      </c>
      <c r="H95" s="95">
        <v>1.25</v>
      </c>
      <c r="I95" s="12" t="s">
        <v>194</v>
      </c>
    </row>
    <row r="96" spans="2:9" ht="20.100000000000001" customHeight="1">
      <c r="B96" s="61" t="s">
        <v>345</v>
      </c>
      <c r="C96" s="61" t="s">
        <v>154</v>
      </c>
      <c r="D96" s="95" t="s">
        <v>380</v>
      </c>
      <c r="E96" s="95" t="s">
        <v>380</v>
      </c>
      <c r="F96" s="95" t="s">
        <v>380</v>
      </c>
      <c r="G96" s="95" t="s">
        <v>380</v>
      </c>
      <c r="H96" s="95" t="s">
        <v>380</v>
      </c>
      <c r="I96" s="12" t="s">
        <v>158</v>
      </c>
    </row>
    <row r="97" spans="2:9" ht="20.100000000000001" customHeight="1">
      <c r="B97" s="61" t="s">
        <v>84</v>
      </c>
      <c r="C97" s="61" t="s">
        <v>85</v>
      </c>
      <c r="D97" s="95">
        <v>2.2999999999999998</v>
      </c>
      <c r="E97" s="95">
        <v>2.29</v>
      </c>
      <c r="F97" s="95" t="s">
        <v>380</v>
      </c>
      <c r="G97" s="95" t="s">
        <v>380</v>
      </c>
      <c r="H97" s="95" t="s">
        <v>380</v>
      </c>
      <c r="I97" s="12" t="s">
        <v>86</v>
      </c>
    </row>
    <row r="98" spans="2:9" ht="20.100000000000001" customHeight="1">
      <c r="B98" s="61" t="s">
        <v>87</v>
      </c>
      <c r="C98" s="61" t="s">
        <v>88</v>
      </c>
      <c r="D98" s="95" t="s">
        <v>233</v>
      </c>
      <c r="E98" s="95" t="s">
        <v>233</v>
      </c>
      <c r="F98" s="95" t="s">
        <v>233</v>
      </c>
      <c r="G98" s="95" t="s">
        <v>233</v>
      </c>
      <c r="H98" s="95" t="s">
        <v>233</v>
      </c>
      <c r="I98" s="12" t="s">
        <v>89</v>
      </c>
    </row>
    <row r="99" spans="2:9" ht="20.100000000000001" customHeight="1">
      <c r="B99" s="61" t="s">
        <v>346</v>
      </c>
      <c r="C99" s="61" t="s">
        <v>347</v>
      </c>
      <c r="D99" s="95" t="s">
        <v>380</v>
      </c>
      <c r="E99" s="95" t="s">
        <v>380</v>
      </c>
      <c r="F99" s="95" t="s">
        <v>380</v>
      </c>
      <c r="G99" s="95" t="s">
        <v>380</v>
      </c>
      <c r="H99" s="95" t="s">
        <v>380</v>
      </c>
      <c r="I99" s="12" t="s">
        <v>348</v>
      </c>
    </row>
    <row r="100" spans="2:9" ht="20.100000000000001" customHeight="1">
      <c r="B100" s="61" t="s">
        <v>349</v>
      </c>
      <c r="C100" s="61" t="s">
        <v>191</v>
      </c>
      <c r="D100" s="95">
        <v>1.67</v>
      </c>
      <c r="E100" s="95">
        <v>1.73</v>
      </c>
      <c r="F100" s="95">
        <v>1.78</v>
      </c>
      <c r="G100" s="95">
        <v>1.85</v>
      </c>
      <c r="H100" s="95">
        <v>1.93</v>
      </c>
      <c r="I100" s="12" t="s">
        <v>192</v>
      </c>
    </row>
    <row r="101" spans="2:9" ht="20.100000000000001" customHeight="1">
      <c r="B101" s="61" t="s">
        <v>350</v>
      </c>
      <c r="C101" s="61" t="s">
        <v>131</v>
      </c>
      <c r="D101" s="95" t="s">
        <v>380</v>
      </c>
      <c r="E101" s="95" t="s">
        <v>380</v>
      </c>
      <c r="F101" s="95">
        <v>1.3</v>
      </c>
      <c r="G101" s="95">
        <v>1.1000000000000001</v>
      </c>
      <c r="H101" s="95">
        <v>1.1000000000000001</v>
      </c>
      <c r="I101" s="94" t="s">
        <v>132</v>
      </c>
    </row>
    <row r="102" spans="2:9" ht="20.100000000000001" customHeight="1">
      <c r="B102" s="60" t="s">
        <v>351</v>
      </c>
      <c r="C102" s="87"/>
      <c r="D102" s="88"/>
      <c r="E102" s="88"/>
      <c r="F102" s="88"/>
      <c r="G102" s="88"/>
      <c r="H102" s="88"/>
      <c r="I102" s="89" t="s">
        <v>63</v>
      </c>
    </row>
    <row r="103" spans="2:9" ht="20.100000000000001" customHeight="1">
      <c r="B103" s="61" t="s">
        <v>101</v>
      </c>
      <c r="C103" s="61" t="s">
        <v>102</v>
      </c>
      <c r="D103" s="95">
        <v>21.2</v>
      </c>
      <c r="E103" s="95">
        <v>20.399999999999999</v>
      </c>
      <c r="F103" s="95">
        <v>20.399999999999999</v>
      </c>
      <c r="G103" s="95">
        <v>20.71</v>
      </c>
      <c r="H103" s="95">
        <v>20.81</v>
      </c>
      <c r="I103" s="12" t="s">
        <v>104</v>
      </c>
    </row>
    <row r="104" spans="2:9" ht="20.100000000000001" customHeight="1">
      <c r="B104" s="61" t="s">
        <v>90</v>
      </c>
      <c r="C104" s="61" t="s">
        <v>91</v>
      </c>
      <c r="D104" s="95">
        <v>9.15</v>
      </c>
      <c r="E104" s="95">
        <v>9.1300000000000008</v>
      </c>
      <c r="F104" s="95">
        <v>9.1300000000000008</v>
      </c>
      <c r="G104" s="95">
        <v>9.0500000000000007</v>
      </c>
      <c r="H104" s="95">
        <v>9</v>
      </c>
      <c r="I104" s="12" t="s">
        <v>92</v>
      </c>
    </row>
    <row r="105" spans="2:9" ht="20.100000000000001" customHeight="1">
      <c r="B105" s="61" t="s">
        <v>174</v>
      </c>
      <c r="C105" s="61" t="s">
        <v>175</v>
      </c>
      <c r="D105" s="95" t="s">
        <v>380</v>
      </c>
      <c r="E105" s="95">
        <v>105</v>
      </c>
      <c r="F105" s="95">
        <v>105</v>
      </c>
      <c r="G105" s="95" t="s">
        <v>380</v>
      </c>
      <c r="H105" s="95">
        <v>105</v>
      </c>
      <c r="I105" s="12" t="s">
        <v>176</v>
      </c>
    </row>
    <row r="106" spans="2:9" ht="20.100000000000001" customHeight="1">
      <c r="B106" s="61" t="s">
        <v>109</v>
      </c>
      <c r="C106" s="61" t="s">
        <v>110</v>
      </c>
      <c r="D106" s="95" t="s">
        <v>380</v>
      </c>
      <c r="E106" s="95" t="s">
        <v>380</v>
      </c>
      <c r="F106" s="95">
        <v>11.5</v>
      </c>
      <c r="G106" s="95">
        <v>11.5</v>
      </c>
      <c r="H106" s="95" t="s">
        <v>380</v>
      </c>
      <c r="I106" s="12" t="s">
        <v>111</v>
      </c>
    </row>
    <row r="107" spans="2:9" ht="20.100000000000001" customHeight="1">
      <c r="B107" s="61" t="s">
        <v>378</v>
      </c>
      <c r="C107" s="61" t="s">
        <v>105</v>
      </c>
      <c r="D107" s="95">
        <v>9.26</v>
      </c>
      <c r="E107" s="95" t="s">
        <v>380</v>
      </c>
      <c r="F107" s="95" t="s">
        <v>380</v>
      </c>
      <c r="G107" s="95" t="s">
        <v>380</v>
      </c>
      <c r="H107" s="95">
        <v>9.26</v>
      </c>
      <c r="I107" s="12" t="s">
        <v>108</v>
      </c>
    </row>
    <row r="108" spans="2:9" ht="20.100000000000001" customHeight="1">
      <c r="B108" s="61" t="s">
        <v>352</v>
      </c>
      <c r="C108" s="61" t="s">
        <v>353</v>
      </c>
      <c r="D108" s="95" t="s">
        <v>380</v>
      </c>
      <c r="E108" s="95" t="s">
        <v>380</v>
      </c>
      <c r="F108" s="95" t="s">
        <v>380</v>
      </c>
      <c r="G108" s="95">
        <v>13.05</v>
      </c>
      <c r="H108" s="95">
        <v>14.85</v>
      </c>
      <c r="I108" s="12" t="s">
        <v>354</v>
      </c>
    </row>
    <row r="109" spans="2:9" ht="20.100000000000001" customHeight="1">
      <c r="B109" s="61" t="s">
        <v>125</v>
      </c>
      <c r="C109" s="61" t="s">
        <v>124</v>
      </c>
      <c r="D109" s="95" t="s">
        <v>380</v>
      </c>
      <c r="E109" s="95" t="s">
        <v>380</v>
      </c>
      <c r="F109" s="95">
        <v>44</v>
      </c>
      <c r="G109" s="95">
        <v>44</v>
      </c>
      <c r="H109" s="95" t="s">
        <v>380</v>
      </c>
      <c r="I109" s="12" t="s">
        <v>130</v>
      </c>
    </row>
    <row r="110" spans="2:9" ht="20.100000000000001" customHeight="1">
      <c r="B110" s="61" t="s">
        <v>355</v>
      </c>
      <c r="C110" s="61" t="s">
        <v>213</v>
      </c>
      <c r="D110" s="95" t="s">
        <v>380</v>
      </c>
      <c r="E110" s="95" t="s">
        <v>380</v>
      </c>
      <c r="F110" s="95" t="s">
        <v>380</v>
      </c>
      <c r="G110" s="95" t="s">
        <v>380</v>
      </c>
      <c r="H110" s="95" t="s">
        <v>380</v>
      </c>
      <c r="I110" s="12" t="s">
        <v>216</v>
      </c>
    </row>
    <row r="111" spans="2:9" ht="20.100000000000001" customHeight="1">
      <c r="B111" s="61" t="s">
        <v>356</v>
      </c>
      <c r="C111" s="61" t="s">
        <v>172</v>
      </c>
      <c r="D111" s="95" t="s">
        <v>380</v>
      </c>
      <c r="E111" s="95" t="s">
        <v>380</v>
      </c>
      <c r="F111" s="95">
        <v>33</v>
      </c>
      <c r="G111" s="95" t="s">
        <v>380</v>
      </c>
      <c r="H111" s="95" t="s">
        <v>380</v>
      </c>
      <c r="I111" s="92" t="s">
        <v>173</v>
      </c>
    </row>
    <row r="112" spans="2:9" ht="20.100000000000001" customHeight="1">
      <c r="B112" s="60" t="s">
        <v>357</v>
      </c>
      <c r="C112" s="87"/>
      <c r="D112" s="88"/>
      <c r="E112" s="88"/>
      <c r="F112" s="88"/>
      <c r="G112" s="88"/>
      <c r="H112" s="88"/>
      <c r="I112" s="89" t="s">
        <v>29</v>
      </c>
    </row>
    <row r="113" spans="2:9" ht="20.100000000000001" customHeight="1">
      <c r="B113" s="61" t="s">
        <v>358</v>
      </c>
      <c r="C113" s="61" t="s">
        <v>218</v>
      </c>
      <c r="D113" s="95" t="s">
        <v>380</v>
      </c>
      <c r="E113" s="95" t="s">
        <v>380</v>
      </c>
      <c r="F113" s="95">
        <v>0.4</v>
      </c>
      <c r="G113" s="95" t="s">
        <v>380</v>
      </c>
      <c r="H113" s="95" t="s">
        <v>380</v>
      </c>
      <c r="I113" s="12" t="s">
        <v>219</v>
      </c>
    </row>
    <row r="114" spans="2:9" ht="20.100000000000001" customHeight="1">
      <c r="B114" s="61" t="s">
        <v>221</v>
      </c>
      <c r="C114" s="61" t="s">
        <v>222</v>
      </c>
      <c r="D114" s="95" t="s">
        <v>380</v>
      </c>
      <c r="E114" s="95">
        <v>3.07</v>
      </c>
      <c r="F114" s="95" t="s">
        <v>380</v>
      </c>
      <c r="G114" s="95">
        <v>3.06</v>
      </c>
      <c r="H114" s="95">
        <v>3.06</v>
      </c>
      <c r="I114" s="12" t="s">
        <v>224</v>
      </c>
    </row>
    <row r="115" spans="2:9" ht="20.100000000000001" customHeight="1">
      <c r="B115" s="61" t="s">
        <v>359</v>
      </c>
      <c r="C115" s="61" t="s">
        <v>204</v>
      </c>
      <c r="D115" s="95" t="s">
        <v>380</v>
      </c>
      <c r="E115" s="95" t="s">
        <v>380</v>
      </c>
      <c r="F115" s="95" t="s">
        <v>380</v>
      </c>
      <c r="G115" s="95" t="s">
        <v>380</v>
      </c>
      <c r="H115" s="95" t="s">
        <v>380</v>
      </c>
      <c r="I115" s="12" t="s">
        <v>205</v>
      </c>
    </row>
    <row r="116" spans="2:9" ht="20.100000000000001" customHeight="1">
      <c r="B116" s="61" t="s">
        <v>360</v>
      </c>
      <c r="C116" s="61" t="s">
        <v>141</v>
      </c>
      <c r="D116" s="95">
        <v>4.9000000000000004</v>
      </c>
      <c r="E116" s="95">
        <v>4.88</v>
      </c>
      <c r="F116" s="95">
        <v>4.8899999999999997</v>
      </c>
      <c r="G116" s="95">
        <v>4.9000000000000004</v>
      </c>
      <c r="H116" s="95">
        <v>4.9000000000000004</v>
      </c>
      <c r="I116" s="12" t="s">
        <v>142</v>
      </c>
    </row>
    <row r="117" spans="2:9" ht="20.100000000000001" customHeight="1">
      <c r="B117" s="61" t="s">
        <v>361</v>
      </c>
      <c r="C117" s="61" t="s">
        <v>362</v>
      </c>
      <c r="D117" s="95">
        <v>4.5</v>
      </c>
      <c r="E117" s="95">
        <v>4.5999999999999996</v>
      </c>
      <c r="F117" s="95">
        <v>4.5999999999999996</v>
      </c>
      <c r="G117" s="95">
        <v>4.5</v>
      </c>
      <c r="H117" s="95">
        <v>4.5999999999999996</v>
      </c>
      <c r="I117" s="12" t="s">
        <v>363</v>
      </c>
    </row>
    <row r="118" spans="2:9" ht="20.100000000000001" customHeight="1">
      <c r="B118" s="61" t="s">
        <v>364</v>
      </c>
      <c r="C118" s="61" t="s">
        <v>188</v>
      </c>
      <c r="D118" s="95" t="s">
        <v>380</v>
      </c>
      <c r="E118" s="95" t="s">
        <v>380</v>
      </c>
      <c r="F118" s="95" t="s">
        <v>380</v>
      </c>
      <c r="G118" s="95" t="s">
        <v>380</v>
      </c>
      <c r="H118" s="95" t="s">
        <v>380</v>
      </c>
      <c r="I118" s="12" t="s">
        <v>193</v>
      </c>
    </row>
    <row r="119" spans="2:9" ht="20.100000000000001" customHeight="1">
      <c r="B119" s="61" t="s">
        <v>365</v>
      </c>
      <c r="C119" s="61" t="s">
        <v>366</v>
      </c>
      <c r="D119" s="95">
        <v>6.8</v>
      </c>
      <c r="E119" s="95">
        <v>7.4</v>
      </c>
      <c r="F119" s="95">
        <v>6.9</v>
      </c>
      <c r="G119" s="95">
        <v>6.9</v>
      </c>
      <c r="H119" s="95">
        <v>6.9</v>
      </c>
      <c r="I119" s="12" t="s">
        <v>367</v>
      </c>
    </row>
    <row r="120" spans="2:9" ht="20.100000000000001" customHeight="1">
      <c r="B120" s="61" t="s">
        <v>368</v>
      </c>
      <c r="C120" s="61" t="s">
        <v>369</v>
      </c>
      <c r="D120" s="95" t="s">
        <v>380</v>
      </c>
      <c r="E120" s="95" t="s">
        <v>380</v>
      </c>
      <c r="F120" s="95" t="s">
        <v>380</v>
      </c>
      <c r="G120" s="95" t="s">
        <v>380</v>
      </c>
      <c r="H120" s="95" t="s">
        <v>380</v>
      </c>
      <c r="I120" s="12" t="s">
        <v>370</v>
      </c>
    </row>
  </sheetData>
  <mergeCells count="20">
    <mergeCell ref="B1:I1"/>
    <mergeCell ref="B2:I2"/>
    <mergeCell ref="B3:B4"/>
    <mergeCell ref="C3:C4"/>
    <mergeCell ref="D3:D4"/>
    <mergeCell ref="I3:I4"/>
    <mergeCell ref="G3:G4"/>
    <mergeCell ref="H3:H4"/>
    <mergeCell ref="F3:F4"/>
    <mergeCell ref="E3:E4"/>
    <mergeCell ref="B65:I65"/>
    <mergeCell ref="B66:I66"/>
    <mergeCell ref="B67:B68"/>
    <mergeCell ref="C67:C68"/>
    <mergeCell ref="I67:I68"/>
    <mergeCell ref="D67:D68"/>
    <mergeCell ref="G67:G68"/>
    <mergeCell ref="H67:H68"/>
    <mergeCell ref="F67:F68"/>
    <mergeCell ref="E67:E68"/>
  </mergeCells>
  <phoneticPr fontId="84" type="noConversion"/>
  <pageMargins left="0" right="0.25" top="0" bottom="0" header="0.31496062992126" footer="0.31496062992126"/>
  <pageSetup paperSize="9" scale="6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68"/>
  <sheetViews>
    <sheetView rightToLeft="1" tabSelected="1" topLeftCell="A13" zoomScaleNormal="100" workbookViewId="0">
      <selection activeCell="T14" sqref="T14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1" t="s">
        <v>4</v>
      </c>
      <c r="B1" s="157" t="s">
        <v>432</v>
      </c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</row>
    <row r="2" spans="1:14" ht="28.5" customHeight="1">
      <c r="A2" s="28" t="s">
        <v>5</v>
      </c>
      <c r="B2" s="163" t="s">
        <v>433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</row>
    <row r="3" spans="1:14" ht="63.7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4" ht="20.100000000000001" customHeight="1">
      <c r="A4" s="36" t="s">
        <v>12</v>
      </c>
      <c r="B4" s="124" t="s">
        <v>3</v>
      </c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</row>
    <row r="5" spans="1:14" ht="20.100000000000001" customHeight="1">
      <c r="A5" s="37" t="s">
        <v>374</v>
      </c>
      <c r="B5" s="38" t="s">
        <v>169</v>
      </c>
      <c r="C5" s="39">
        <v>0.66</v>
      </c>
      <c r="D5" s="40">
        <v>0.67</v>
      </c>
      <c r="E5" s="40">
        <v>0.65</v>
      </c>
      <c r="F5" s="41">
        <v>0.66</v>
      </c>
      <c r="G5" s="41">
        <v>0.66</v>
      </c>
      <c r="H5" s="41">
        <v>0.67</v>
      </c>
      <c r="I5" s="42">
        <v>-1.4925373134328401</v>
      </c>
      <c r="J5" s="43">
        <v>65</v>
      </c>
      <c r="K5" s="43">
        <v>126314310</v>
      </c>
      <c r="L5" s="43">
        <v>83355761.719999999</v>
      </c>
      <c r="M5" s="44">
        <v>5</v>
      </c>
      <c r="N5" s="45" t="s">
        <v>170</v>
      </c>
    </row>
    <row r="6" spans="1:14" ht="20.100000000000001" customHeight="1">
      <c r="A6" s="37" t="s">
        <v>395</v>
      </c>
      <c r="B6" s="38" t="s">
        <v>36</v>
      </c>
      <c r="C6" s="39">
        <v>3.13</v>
      </c>
      <c r="D6" s="40">
        <v>3.15</v>
      </c>
      <c r="E6" s="40">
        <v>2.92</v>
      </c>
      <c r="F6" s="41">
        <v>3.04</v>
      </c>
      <c r="G6" s="41">
        <v>3.07</v>
      </c>
      <c r="H6" s="41">
        <v>3.13</v>
      </c>
      <c r="I6" s="42">
        <v>-1.9169329073482455</v>
      </c>
      <c r="J6" s="43">
        <v>574</v>
      </c>
      <c r="K6" s="43">
        <v>212565950</v>
      </c>
      <c r="L6" s="43">
        <v>645627719.63999999</v>
      </c>
      <c r="M6" s="44">
        <v>5</v>
      </c>
      <c r="N6" s="45" t="s">
        <v>48</v>
      </c>
    </row>
    <row r="7" spans="1:14" ht="20.100000000000001" customHeight="1">
      <c r="A7" s="37" t="s">
        <v>98</v>
      </c>
      <c r="B7" s="38" t="s">
        <v>99</v>
      </c>
      <c r="C7" s="39">
        <v>1.01</v>
      </c>
      <c r="D7" s="40">
        <v>1.04</v>
      </c>
      <c r="E7" s="40">
        <v>1.01</v>
      </c>
      <c r="F7" s="41">
        <v>1.02</v>
      </c>
      <c r="G7" s="41">
        <v>1.02</v>
      </c>
      <c r="H7" s="41">
        <v>1.01</v>
      </c>
      <c r="I7" s="42">
        <v>0.99009900990099098</v>
      </c>
      <c r="J7" s="43">
        <v>55</v>
      </c>
      <c r="K7" s="43">
        <v>22771611</v>
      </c>
      <c r="L7" s="43">
        <v>23163951.359999999</v>
      </c>
      <c r="M7" s="44">
        <v>5</v>
      </c>
      <c r="N7" s="45" t="s">
        <v>100</v>
      </c>
    </row>
    <row r="8" spans="1:14" ht="20.100000000000001" customHeight="1">
      <c r="A8" s="37" t="s">
        <v>386</v>
      </c>
      <c r="B8" s="38" t="s">
        <v>45</v>
      </c>
      <c r="C8" s="39">
        <v>0.06</v>
      </c>
      <c r="D8" s="40">
        <v>7.0000000000000007E-2</v>
      </c>
      <c r="E8" s="40">
        <v>0.06</v>
      </c>
      <c r="F8" s="41">
        <v>0.06</v>
      </c>
      <c r="G8" s="41">
        <v>7.0000000000000007E-2</v>
      </c>
      <c r="H8" s="41">
        <v>0.06</v>
      </c>
      <c r="I8" s="42">
        <v>16.666666666666675</v>
      </c>
      <c r="J8" s="43">
        <v>8</v>
      </c>
      <c r="K8" s="43">
        <v>55771733</v>
      </c>
      <c r="L8" s="43">
        <v>3350516.27</v>
      </c>
      <c r="M8" s="44">
        <v>5</v>
      </c>
      <c r="N8" s="45" t="s">
        <v>66</v>
      </c>
    </row>
    <row r="9" spans="1:14" ht="20.100000000000001" customHeight="1">
      <c r="A9" s="37" t="s">
        <v>404</v>
      </c>
      <c r="B9" s="38" t="s">
        <v>25</v>
      </c>
      <c r="C9" s="39">
        <v>0.23</v>
      </c>
      <c r="D9" s="40">
        <v>0.23</v>
      </c>
      <c r="E9" s="40">
        <v>0.21</v>
      </c>
      <c r="F9" s="41">
        <v>0.23</v>
      </c>
      <c r="G9" s="41">
        <v>0.22</v>
      </c>
      <c r="H9" s="41">
        <v>0.23</v>
      </c>
      <c r="I9" s="42">
        <v>-4.3478260869565304</v>
      </c>
      <c r="J9" s="43">
        <v>20</v>
      </c>
      <c r="K9" s="43">
        <v>75601543</v>
      </c>
      <c r="L9" s="43">
        <v>17156324.030000001</v>
      </c>
      <c r="M9" s="44">
        <v>5</v>
      </c>
      <c r="N9" s="45" t="s">
        <v>26</v>
      </c>
    </row>
    <row r="10" spans="1:14" ht="20.100000000000001" customHeight="1">
      <c r="A10" s="37" t="s">
        <v>50</v>
      </c>
      <c r="B10" s="38" t="s">
        <v>51</v>
      </c>
      <c r="C10" s="39">
        <v>4.6500000000000004</v>
      </c>
      <c r="D10" s="40">
        <v>4.66</v>
      </c>
      <c r="E10" s="40">
        <v>4.53</v>
      </c>
      <c r="F10" s="41">
        <v>4.58</v>
      </c>
      <c r="G10" s="41">
        <v>4.58</v>
      </c>
      <c r="H10" s="41">
        <v>4.6500000000000004</v>
      </c>
      <c r="I10" s="42">
        <v>-1.5053763440860291</v>
      </c>
      <c r="J10" s="43">
        <v>252</v>
      </c>
      <c r="K10" s="43">
        <v>22736785</v>
      </c>
      <c r="L10" s="43">
        <v>104167308.83</v>
      </c>
      <c r="M10" s="44">
        <v>5</v>
      </c>
      <c r="N10" s="45" t="s">
        <v>52</v>
      </c>
    </row>
    <row r="11" spans="1:14" ht="20.100000000000001" customHeight="1">
      <c r="A11" s="37" t="s">
        <v>397</v>
      </c>
      <c r="B11" s="38" t="s">
        <v>74</v>
      </c>
      <c r="C11" s="39">
        <v>0.23</v>
      </c>
      <c r="D11" s="40">
        <v>0.24</v>
      </c>
      <c r="E11" s="40">
        <v>0.21</v>
      </c>
      <c r="F11" s="41">
        <v>0.23</v>
      </c>
      <c r="G11" s="41">
        <v>0.23</v>
      </c>
      <c r="H11" s="41">
        <v>0.22</v>
      </c>
      <c r="I11" s="42">
        <v>4.5454545454545414</v>
      </c>
      <c r="J11" s="43">
        <v>22</v>
      </c>
      <c r="K11" s="43">
        <v>20259490</v>
      </c>
      <c r="L11" s="43">
        <v>4655959.5</v>
      </c>
      <c r="M11" s="44">
        <v>4</v>
      </c>
      <c r="N11" s="45" t="s">
        <v>75</v>
      </c>
    </row>
    <row r="12" spans="1:14" ht="20.100000000000001" customHeight="1">
      <c r="A12" s="37" t="s">
        <v>53</v>
      </c>
      <c r="B12" s="38" t="s">
        <v>42</v>
      </c>
      <c r="C12" s="39">
        <v>0.28000000000000003</v>
      </c>
      <c r="D12" s="40">
        <v>0.28999999999999998</v>
      </c>
      <c r="E12" s="40">
        <v>0.27</v>
      </c>
      <c r="F12" s="41">
        <v>0.28000000000000003</v>
      </c>
      <c r="G12" s="41">
        <v>0.28000000000000003</v>
      </c>
      <c r="H12" s="41">
        <v>0.28000000000000003</v>
      </c>
      <c r="I12" s="42">
        <v>0</v>
      </c>
      <c r="J12" s="43">
        <v>72</v>
      </c>
      <c r="K12" s="43">
        <v>311844669</v>
      </c>
      <c r="L12" s="43">
        <v>87193748.75</v>
      </c>
      <c r="M12" s="44">
        <v>5</v>
      </c>
      <c r="N12" s="45" t="s">
        <v>43</v>
      </c>
    </row>
    <row r="13" spans="1:14" ht="20.100000000000001" customHeight="1">
      <c r="A13" s="37" t="s">
        <v>54</v>
      </c>
      <c r="B13" s="38" t="s">
        <v>39</v>
      </c>
      <c r="C13" s="39">
        <v>0.13</v>
      </c>
      <c r="D13" s="40">
        <v>0.15</v>
      </c>
      <c r="E13" s="40">
        <v>0.13</v>
      </c>
      <c r="F13" s="41">
        <v>0.14000000000000001</v>
      </c>
      <c r="G13" s="41">
        <v>0.13</v>
      </c>
      <c r="H13" s="41">
        <v>0.15</v>
      </c>
      <c r="I13" s="42">
        <v>-13.33333333333333</v>
      </c>
      <c r="J13" s="43">
        <v>68</v>
      </c>
      <c r="K13" s="43">
        <v>113345704</v>
      </c>
      <c r="L13" s="43">
        <v>15515929.390000001</v>
      </c>
      <c r="M13" s="44">
        <v>3</v>
      </c>
      <c r="N13" s="45" t="s">
        <v>40</v>
      </c>
    </row>
    <row r="14" spans="1:14" ht="20.100000000000001" customHeight="1">
      <c r="A14" s="37" t="s">
        <v>405</v>
      </c>
      <c r="B14" s="38" t="s">
        <v>159</v>
      </c>
      <c r="C14" s="39">
        <v>1.73</v>
      </c>
      <c r="D14" s="40">
        <v>1.95</v>
      </c>
      <c r="E14" s="40">
        <v>1.6</v>
      </c>
      <c r="F14" s="41">
        <v>1.89</v>
      </c>
      <c r="G14" s="41">
        <v>1.95</v>
      </c>
      <c r="H14" s="41">
        <v>1.73</v>
      </c>
      <c r="I14" s="42">
        <v>12.716763005780351</v>
      </c>
      <c r="J14" s="43">
        <v>37</v>
      </c>
      <c r="K14" s="43">
        <v>60894115</v>
      </c>
      <c r="L14" s="43">
        <v>114786944.74000001</v>
      </c>
      <c r="M14" s="44">
        <v>5</v>
      </c>
      <c r="N14" s="45" t="s">
        <v>160</v>
      </c>
    </row>
    <row r="15" spans="1:14" ht="20.100000000000001" customHeight="1">
      <c r="A15" s="37" t="s">
        <v>417</v>
      </c>
      <c r="B15" s="38" t="s">
        <v>123</v>
      </c>
      <c r="C15" s="39">
        <v>0.26</v>
      </c>
      <c r="D15" s="40">
        <v>0.27</v>
      </c>
      <c r="E15" s="40">
        <v>0.25</v>
      </c>
      <c r="F15" s="41">
        <v>0.26</v>
      </c>
      <c r="G15" s="41">
        <v>0.25</v>
      </c>
      <c r="H15" s="41">
        <v>0.26</v>
      </c>
      <c r="I15" s="42">
        <v>-3.8461538461538547</v>
      </c>
      <c r="J15" s="43">
        <v>52</v>
      </c>
      <c r="K15" s="43">
        <v>83720207</v>
      </c>
      <c r="L15" s="43">
        <v>21347706.609999999</v>
      </c>
      <c r="M15" s="44">
        <v>5</v>
      </c>
      <c r="N15" s="45" t="s">
        <v>128</v>
      </c>
    </row>
    <row r="16" spans="1:14" ht="20.100000000000001" customHeight="1">
      <c r="A16" s="37" t="s">
        <v>38</v>
      </c>
      <c r="B16" s="38" t="s">
        <v>37</v>
      </c>
      <c r="C16" s="39">
        <v>1.92</v>
      </c>
      <c r="D16" s="40">
        <v>2.09</v>
      </c>
      <c r="E16" s="40">
        <v>1.92</v>
      </c>
      <c r="F16" s="41">
        <v>2.0099999999999998</v>
      </c>
      <c r="G16" s="41">
        <v>2.0499999999999998</v>
      </c>
      <c r="H16" s="41">
        <v>1.92</v>
      </c>
      <c r="I16" s="42">
        <v>6.7708333333333259</v>
      </c>
      <c r="J16" s="43">
        <v>902</v>
      </c>
      <c r="K16" s="43">
        <v>922911358</v>
      </c>
      <c r="L16" s="43">
        <v>1856910672.3400002</v>
      </c>
      <c r="M16" s="44">
        <v>5</v>
      </c>
      <c r="N16" s="45" t="s">
        <v>55</v>
      </c>
    </row>
    <row r="17" spans="1:14" ht="20.100000000000001" customHeight="1">
      <c r="A17" s="37" t="s">
        <v>396</v>
      </c>
      <c r="B17" s="38" t="s">
        <v>147</v>
      </c>
      <c r="C17" s="39">
        <v>0.05</v>
      </c>
      <c r="D17" s="40">
        <v>0.05</v>
      </c>
      <c r="E17" s="40">
        <v>0.05</v>
      </c>
      <c r="F17" s="41">
        <v>0.05</v>
      </c>
      <c r="G17" s="41">
        <v>0.05</v>
      </c>
      <c r="H17" s="41">
        <v>0.05</v>
      </c>
      <c r="I17" s="42">
        <v>0</v>
      </c>
      <c r="J17" s="43">
        <v>11</v>
      </c>
      <c r="K17" s="43">
        <v>5966519</v>
      </c>
      <c r="L17" s="43">
        <v>298325.94999999995</v>
      </c>
      <c r="M17" s="44">
        <v>2</v>
      </c>
      <c r="N17" s="45" t="s">
        <v>241</v>
      </c>
    </row>
    <row r="18" spans="1:14" ht="20.100000000000001" customHeight="1">
      <c r="A18" s="37" t="s">
        <v>199</v>
      </c>
      <c r="B18" s="38" t="s">
        <v>198</v>
      </c>
      <c r="C18" s="39">
        <v>0.75</v>
      </c>
      <c r="D18" s="40">
        <v>0.75</v>
      </c>
      <c r="E18" s="40">
        <v>0.75</v>
      </c>
      <c r="F18" s="41">
        <v>0.75</v>
      </c>
      <c r="G18" s="41">
        <v>0.75</v>
      </c>
      <c r="H18" s="41">
        <v>0.75</v>
      </c>
      <c r="I18" s="42">
        <v>0</v>
      </c>
      <c r="J18" s="43">
        <v>10</v>
      </c>
      <c r="K18" s="43">
        <v>1325</v>
      </c>
      <c r="L18" s="43">
        <v>993.75</v>
      </c>
      <c r="M18" s="44">
        <v>1</v>
      </c>
      <c r="N18" s="45" t="s">
        <v>283</v>
      </c>
    </row>
    <row r="19" spans="1:14" ht="20.100000000000001" customHeight="1">
      <c r="A19" s="46" t="s">
        <v>13</v>
      </c>
      <c r="B19" s="46"/>
      <c r="C19" s="125"/>
      <c r="D19" s="125"/>
      <c r="E19" s="125"/>
      <c r="F19" s="125"/>
      <c r="G19" s="125"/>
      <c r="H19" s="125"/>
      <c r="I19" s="125"/>
      <c r="J19" s="47">
        <f>SUM(J5:J18)</f>
        <v>2148</v>
      </c>
      <c r="K19" s="48">
        <f>SUM(K5:K18)</f>
        <v>2034705319</v>
      </c>
      <c r="L19" s="48">
        <f>SUM(L5:L18)</f>
        <v>2977531862.8800001</v>
      </c>
      <c r="M19" s="48">
        <v>5</v>
      </c>
      <c r="N19" s="46" t="s">
        <v>14</v>
      </c>
    </row>
    <row r="20" spans="1:14" ht="20.100000000000001" customHeight="1">
      <c r="A20" s="50" t="s">
        <v>27</v>
      </c>
      <c r="B20" s="50"/>
      <c r="C20" s="124" t="s">
        <v>95</v>
      </c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</row>
    <row r="21" spans="1:14" ht="20.100000000000001" customHeight="1">
      <c r="A21" s="37" t="s">
        <v>384</v>
      </c>
      <c r="B21" s="38" t="s">
        <v>32</v>
      </c>
      <c r="C21" s="105">
        <v>14.81</v>
      </c>
      <c r="D21" s="105">
        <v>14.95</v>
      </c>
      <c r="E21" s="105">
        <v>14.58</v>
      </c>
      <c r="F21" s="41">
        <v>14.77</v>
      </c>
      <c r="G21" s="41">
        <v>14.84</v>
      </c>
      <c r="H21" s="41">
        <v>14.81</v>
      </c>
      <c r="I21" s="42">
        <v>0.2025658338960179</v>
      </c>
      <c r="J21" s="43">
        <v>461</v>
      </c>
      <c r="K21" s="43">
        <v>20688634</v>
      </c>
      <c r="L21" s="43">
        <v>305659394.98000002</v>
      </c>
      <c r="M21" s="44">
        <v>5</v>
      </c>
      <c r="N21" s="45" t="s">
        <v>33</v>
      </c>
    </row>
    <row r="22" spans="1:14" ht="20.100000000000001" customHeight="1">
      <c r="A22" s="37" t="s">
        <v>112</v>
      </c>
      <c r="B22" s="38" t="s">
        <v>113</v>
      </c>
      <c r="C22" s="105">
        <v>3.2</v>
      </c>
      <c r="D22" s="105">
        <v>3.2</v>
      </c>
      <c r="E22" s="105">
        <v>3.05</v>
      </c>
      <c r="F22" s="41">
        <v>3.13</v>
      </c>
      <c r="G22" s="41">
        <v>3.15</v>
      </c>
      <c r="H22" s="41">
        <v>3.2</v>
      </c>
      <c r="I22" s="42">
        <v>-1.5625000000000111</v>
      </c>
      <c r="J22" s="43">
        <v>50</v>
      </c>
      <c r="K22" s="43">
        <v>935271</v>
      </c>
      <c r="L22" s="43">
        <v>2922505.55</v>
      </c>
      <c r="M22" s="44">
        <v>5</v>
      </c>
      <c r="N22" s="45" t="s">
        <v>300</v>
      </c>
    </row>
    <row r="23" spans="1:14" ht="20.100000000000001" customHeight="1">
      <c r="A23" s="46" t="s">
        <v>93</v>
      </c>
      <c r="B23" s="46"/>
      <c r="C23" s="67"/>
      <c r="D23" s="68"/>
      <c r="E23" s="68"/>
      <c r="F23" s="69"/>
      <c r="G23" s="69"/>
      <c r="H23" s="69"/>
      <c r="I23" s="70"/>
      <c r="J23" s="47">
        <f>SUM(J21:J22)</f>
        <v>511</v>
      </c>
      <c r="K23" s="48">
        <f>SUM(K21:K22)</f>
        <v>21623905</v>
      </c>
      <c r="L23" s="48">
        <f>SUM(L21:L22)</f>
        <v>308581900.53000003</v>
      </c>
      <c r="M23" s="48">
        <v>5</v>
      </c>
      <c r="N23" s="46" t="s">
        <v>14</v>
      </c>
    </row>
    <row r="24" spans="1:14" ht="20.100000000000001" customHeight="1">
      <c r="A24" s="50" t="s">
        <v>114</v>
      </c>
      <c r="B24" s="50"/>
      <c r="C24" s="124" t="s">
        <v>116</v>
      </c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</row>
    <row r="25" spans="1:14" s="11" customFormat="1" ht="20.100000000000001" customHeight="1">
      <c r="A25" s="37" t="s">
        <v>381</v>
      </c>
      <c r="B25" s="54" t="s">
        <v>162</v>
      </c>
      <c r="C25" s="51">
        <v>0.88</v>
      </c>
      <c r="D25" s="51">
        <v>0.9</v>
      </c>
      <c r="E25" s="51">
        <v>0.88</v>
      </c>
      <c r="F25" s="41">
        <v>0.89</v>
      </c>
      <c r="G25" s="41">
        <v>0.9</v>
      </c>
      <c r="H25" s="41">
        <v>1</v>
      </c>
      <c r="I25" s="42">
        <v>-9.9999999999999982</v>
      </c>
      <c r="J25" s="43">
        <v>12</v>
      </c>
      <c r="K25" s="43">
        <v>2087503</v>
      </c>
      <c r="L25" s="43">
        <v>1858752.7</v>
      </c>
      <c r="M25" s="44">
        <v>1</v>
      </c>
      <c r="N25" s="45" t="s">
        <v>163</v>
      </c>
    </row>
    <row r="26" spans="1:14" s="11" customFormat="1" ht="20.100000000000001" customHeight="1">
      <c r="A26" s="37" t="s">
        <v>302</v>
      </c>
      <c r="B26" s="54" t="s">
        <v>148</v>
      </c>
      <c r="C26" s="51">
        <v>0.69</v>
      </c>
      <c r="D26" s="51">
        <v>0.69</v>
      </c>
      <c r="E26" s="51">
        <v>0.69</v>
      </c>
      <c r="F26" s="41">
        <v>0.69</v>
      </c>
      <c r="G26" s="41">
        <v>0.69</v>
      </c>
      <c r="H26" s="41">
        <v>0.81</v>
      </c>
      <c r="I26" s="42">
        <v>-14.814814814814826</v>
      </c>
      <c r="J26" s="43">
        <v>1</v>
      </c>
      <c r="K26" s="43">
        <v>531166</v>
      </c>
      <c r="L26" s="43">
        <v>366504.54</v>
      </c>
      <c r="M26" s="44">
        <v>1</v>
      </c>
      <c r="N26" s="45" t="s">
        <v>149</v>
      </c>
    </row>
    <row r="27" spans="1:14" s="11" customFormat="1" ht="20.100000000000001" customHeight="1">
      <c r="A27" s="37" t="s">
        <v>403</v>
      </c>
      <c r="B27" s="54" t="s">
        <v>206</v>
      </c>
      <c r="C27" s="51">
        <v>0.5</v>
      </c>
      <c r="D27" s="51">
        <v>0.5</v>
      </c>
      <c r="E27" s="51">
        <v>0.5</v>
      </c>
      <c r="F27" s="41">
        <v>0.5</v>
      </c>
      <c r="G27" s="41">
        <v>0.5</v>
      </c>
      <c r="H27" s="41">
        <v>0.55000000000000004</v>
      </c>
      <c r="I27" s="42">
        <v>-9.0909090909090935</v>
      </c>
      <c r="J27" s="43">
        <v>2</v>
      </c>
      <c r="K27" s="43">
        <v>1100</v>
      </c>
      <c r="L27" s="43">
        <v>550</v>
      </c>
      <c r="M27" s="44">
        <v>2</v>
      </c>
      <c r="N27" s="45" t="s">
        <v>210</v>
      </c>
    </row>
    <row r="28" spans="1:14" ht="20.100000000000001" customHeight="1">
      <c r="A28" s="46" t="s">
        <v>115</v>
      </c>
      <c r="B28" s="46"/>
      <c r="C28" s="67"/>
      <c r="D28" s="68"/>
      <c r="E28" s="68"/>
      <c r="F28" s="69"/>
      <c r="G28" s="69"/>
      <c r="H28" s="69"/>
      <c r="I28" s="70"/>
      <c r="J28" s="47">
        <f>SUM(J25:J27)</f>
        <v>15</v>
      </c>
      <c r="K28" s="48">
        <f>SUM(K25:K27)</f>
        <v>2619769</v>
      </c>
      <c r="L28" s="48">
        <f>SUM(L25:L27)</f>
        <v>2225807.2399999998</v>
      </c>
      <c r="M28" s="48">
        <v>2</v>
      </c>
      <c r="N28" s="46" t="s">
        <v>14</v>
      </c>
    </row>
    <row r="29" spans="1:14" ht="20.100000000000001" customHeight="1">
      <c r="A29" s="50" t="s">
        <v>28</v>
      </c>
      <c r="B29" s="50"/>
      <c r="C29" s="124" t="s">
        <v>31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</row>
    <row r="30" spans="1:14" s="11" customFormat="1" ht="20.100000000000001" customHeight="1">
      <c r="A30" s="37" t="s">
        <v>392</v>
      </c>
      <c r="B30" s="38" t="s">
        <v>143</v>
      </c>
      <c r="C30" s="39">
        <v>4.24</v>
      </c>
      <c r="D30" s="40">
        <v>4.24</v>
      </c>
      <c r="E30" s="40">
        <v>4.1500000000000004</v>
      </c>
      <c r="F30" s="41">
        <v>4.1900000000000004</v>
      </c>
      <c r="G30" s="41">
        <v>4.1500000000000004</v>
      </c>
      <c r="H30" s="41">
        <v>4.24</v>
      </c>
      <c r="I30" s="42">
        <v>-2.1226415094339535</v>
      </c>
      <c r="J30" s="43">
        <v>27</v>
      </c>
      <c r="K30" s="43">
        <v>625715</v>
      </c>
      <c r="L30" s="43">
        <v>2624056.59</v>
      </c>
      <c r="M30" s="44">
        <v>4</v>
      </c>
      <c r="N30" s="45" t="s">
        <v>144</v>
      </c>
    </row>
    <row r="31" spans="1:14" s="11" customFormat="1" ht="20.100000000000001" customHeight="1">
      <c r="A31" s="37" t="s">
        <v>398</v>
      </c>
      <c r="B31" s="38" t="s">
        <v>211</v>
      </c>
      <c r="C31" s="39">
        <v>7.39</v>
      </c>
      <c r="D31" s="40">
        <v>7.39</v>
      </c>
      <c r="E31" s="40">
        <v>7.39</v>
      </c>
      <c r="F31" s="41">
        <v>7.39</v>
      </c>
      <c r="G31" s="41">
        <v>7.39</v>
      </c>
      <c r="H31" s="41">
        <v>7.39</v>
      </c>
      <c r="I31" s="42">
        <v>0</v>
      </c>
      <c r="J31" s="43">
        <v>1</v>
      </c>
      <c r="K31" s="43">
        <v>1345</v>
      </c>
      <c r="L31" s="43">
        <v>9939.5499999999993</v>
      </c>
      <c r="M31" s="44">
        <v>1</v>
      </c>
      <c r="N31" s="45" t="s">
        <v>217</v>
      </c>
    </row>
    <row r="32" spans="1:14" s="11" customFormat="1" ht="20.100000000000001" customHeight="1">
      <c r="A32" s="37" t="s">
        <v>67</v>
      </c>
      <c r="B32" s="38" t="s">
        <v>68</v>
      </c>
      <c r="C32" s="39">
        <v>3.2</v>
      </c>
      <c r="D32" s="40">
        <v>3.3</v>
      </c>
      <c r="E32" s="40">
        <v>3.13</v>
      </c>
      <c r="F32" s="41">
        <v>3.21</v>
      </c>
      <c r="G32" s="41">
        <v>3.25</v>
      </c>
      <c r="H32" s="41">
        <v>3.2</v>
      </c>
      <c r="I32" s="42">
        <v>1.5625</v>
      </c>
      <c r="J32" s="43">
        <v>176</v>
      </c>
      <c r="K32" s="43">
        <v>30862128</v>
      </c>
      <c r="L32" s="43">
        <v>99194138.159999996</v>
      </c>
      <c r="M32" s="44">
        <v>5</v>
      </c>
      <c r="N32" s="45" t="s">
        <v>69</v>
      </c>
    </row>
    <row r="33" spans="1:14" s="11" customFormat="1" ht="20.100000000000001" customHeight="1">
      <c r="A33" s="37" t="s">
        <v>436</v>
      </c>
      <c r="B33" s="38" t="s">
        <v>177</v>
      </c>
      <c r="C33" s="39">
        <v>0.7</v>
      </c>
      <c r="D33" s="40">
        <v>0.7</v>
      </c>
      <c r="E33" s="40">
        <v>0.7</v>
      </c>
      <c r="F33" s="41">
        <v>0.7</v>
      </c>
      <c r="G33" s="41">
        <v>0.7</v>
      </c>
      <c r="H33" s="41">
        <v>0.75</v>
      </c>
      <c r="I33" s="42">
        <v>-6.6666666666666767</v>
      </c>
      <c r="J33" s="43">
        <v>2</v>
      </c>
      <c r="K33" s="43">
        <v>850000</v>
      </c>
      <c r="L33" s="43">
        <v>595000</v>
      </c>
      <c r="M33" s="44">
        <v>1</v>
      </c>
      <c r="N33" s="45" t="s">
        <v>179</v>
      </c>
    </row>
    <row r="34" spans="1:14" s="11" customFormat="1" ht="20.100000000000001" customHeight="1">
      <c r="A34" s="37" t="s">
        <v>70</v>
      </c>
      <c r="B34" s="38" t="s">
        <v>71</v>
      </c>
      <c r="C34" s="39">
        <v>22.2</v>
      </c>
      <c r="D34" s="40">
        <v>22.75</v>
      </c>
      <c r="E34" s="40">
        <v>21</v>
      </c>
      <c r="F34" s="41">
        <v>21.8</v>
      </c>
      <c r="G34" s="41">
        <v>22.5</v>
      </c>
      <c r="H34" s="41">
        <v>22.2</v>
      </c>
      <c r="I34" s="42">
        <v>1.3513513513513598</v>
      </c>
      <c r="J34" s="43">
        <v>88</v>
      </c>
      <c r="K34" s="43">
        <v>4794115</v>
      </c>
      <c r="L34" s="43">
        <v>104528449.53999999</v>
      </c>
      <c r="M34" s="44">
        <v>5</v>
      </c>
      <c r="N34" s="45" t="s">
        <v>72</v>
      </c>
    </row>
    <row r="35" spans="1:14" ht="20.100000000000001" customHeight="1">
      <c r="A35" s="46" t="s">
        <v>94</v>
      </c>
      <c r="B35" s="46"/>
      <c r="C35" s="67"/>
      <c r="D35" s="68"/>
      <c r="E35" s="68"/>
      <c r="F35" s="69"/>
      <c r="G35" s="69"/>
      <c r="H35" s="69"/>
      <c r="I35" s="70"/>
      <c r="J35" s="47">
        <f>SUM(J30:J34)</f>
        <v>294</v>
      </c>
      <c r="K35" s="48">
        <f>SUM(K30:K34)</f>
        <v>37133303</v>
      </c>
      <c r="L35" s="48">
        <f>SUM(L30:L34)</f>
        <v>206951583.83999997</v>
      </c>
      <c r="M35" s="48">
        <v>5</v>
      </c>
      <c r="N35" s="46" t="s">
        <v>14</v>
      </c>
    </row>
    <row r="36" spans="1:14" ht="33.75" customHeight="1">
      <c r="A36" s="21" t="s">
        <v>4</v>
      </c>
      <c r="B36" s="157" t="s">
        <v>432</v>
      </c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</row>
    <row r="37" spans="1:14" ht="25.5" customHeight="1">
      <c r="A37" s="28" t="s">
        <v>5</v>
      </c>
      <c r="B37" s="163" t="s">
        <v>433</v>
      </c>
      <c r="C37" s="164"/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4"/>
    </row>
    <row r="38" spans="1:14" ht="66" customHeight="1">
      <c r="A38" s="31" t="s">
        <v>0</v>
      </c>
      <c r="B38" s="32" t="s">
        <v>6</v>
      </c>
      <c r="C38" s="32" t="s">
        <v>7</v>
      </c>
      <c r="D38" s="32" t="s">
        <v>8</v>
      </c>
      <c r="E38" s="32" t="s">
        <v>9</v>
      </c>
      <c r="F38" s="32" t="s">
        <v>22</v>
      </c>
      <c r="G38" s="32" t="s">
        <v>2</v>
      </c>
      <c r="H38" s="32" t="s">
        <v>23</v>
      </c>
      <c r="I38" s="33" t="s">
        <v>10</v>
      </c>
      <c r="J38" s="34" t="s">
        <v>97</v>
      </c>
      <c r="K38" s="32" t="s">
        <v>64</v>
      </c>
      <c r="L38" s="32" t="s">
        <v>65</v>
      </c>
      <c r="M38" s="32" t="s">
        <v>11</v>
      </c>
      <c r="N38" s="35" t="s">
        <v>1</v>
      </c>
    </row>
    <row r="39" spans="1:14" ht="20.100000000000001" customHeight="1">
      <c r="A39" s="160" t="s">
        <v>76</v>
      </c>
      <c r="B39" s="160"/>
      <c r="C39" s="62"/>
      <c r="D39" s="63"/>
      <c r="E39" s="63"/>
      <c r="F39" s="64"/>
      <c r="G39" s="64"/>
      <c r="H39" s="64"/>
      <c r="I39" s="65"/>
      <c r="J39" s="66"/>
      <c r="K39" s="66"/>
      <c r="L39" s="66"/>
      <c r="M39" s="161" t="s">
        <v>30</v>
      </c>
      <c r="N39" s="162"/>
    </row>
    <row r="40" spans="1:14" ht="20.100000000000001" customHeight="1">
      <c r="A40" s="37" t="s">
        <v>56</v>
      </c>
      <c r="B40" s="38" t="s">
        <v>57</v>
      </c>
      <c r="C40" s="39">
        <v>2.15</v>
      </c>
      <c r="D40" s="39">
        <v>2.15</v>
      </c>
      <c r="E40" s="40">
        <v>2.12</v>
      </c>
      <c r="F40" s="41">
        <v>2.13</v>
      </c>
      <c r="G40" s="41">
        <v>2.13</v>
      </c>
      <c r="H40" s="41">
        <v>2.15</v>
      </c>
      <c r="I40" s="42">
        <v>-0.9302325581395321</v>
      </c>
      <c r="J40" s="43">
        <v>43</v>
      </c>
      <c r="K40" s="43">
        <v>4860736</v>
      </c>
      <c r="L40" s="43">
        <v>10343278.529999999</v>
      </c>
      <c r="M40" s="44">
        <v>5</v>
      </c>
      <c r="N40" s="45" t="s">
        <v>58</v>
      </c>
    </row>
    <row r="41" spans="1:14" ht="20.100000000000001" customHeight="1">
      <c r="A41" s="37" t="s">
        <v>156</v>
      </c>
      <c r="B41" s="38" t="s">
        <v>155</v>
      </c>
      <c r="C41" s="39">
        <v>5.35</v>
      </c>
      <c r="D41" s="39">
        <v>5.35</v>
      </c>
      <c r="E41" s="40">
        <v>5.3</v>
      </c>
      <c r="F41" s="41">
        <v>5.31</v>
      </c>
      <c r="G41" s="41">
        <v>5.3</v>
      </c>
      <c r="H41" s="41">
        <v>5.35</v>
      </c>
      <c r="I41" s="42">
        <v>-0.93457943925233655</v>
      </c>
      <c r="J41" s="43">
        <v>42</v>
      </c>
      <c r="K41" s="43">
        <v>754740</v>
      </c>
      <c r="L41" s="43">
        <v>4006447.96</v>
      </c>
      <c r="M41" s="44">
        <v>4</v>
      </c>
      <c r="N41" s="45" t="s">
        <v>157</v>
      </c>
    </row>
    <row r="42" spans="1:14" ht="20.100000000000001" customHeight="1">
      <c r="A42" s="37" t="s">
        <v>186</v>
      </c>
      <c r="B42" s="38" t="s">
        <v>184</v>
      </c>
      <c r="C42" s="39">
        <v>17.25</v>
      </c>
      <c r="D42" s="39">
        <v>17.5</v>
      </c>
      <c r="E42" s="40">
        <v>17.25</v>
      </c>
      <c r="F42" s="41">
        <v>17.420000000000002</v>
      </c>
      <c r="G42" s="41">
        <v>17.48</v>
      </c>
      <c r="H42" s="41">
        <v>17.25</v>
      </c>
      <c r="I42" s="42">
        <v>1.3333333333333419</v>
      </c>
      <c r="J42" s="43">
        <v>19</v>
      </c>
      <c r="K42" s="43">
        <v>288881</v>
      </c>
      <c r="L42" s="43">
        <v>5032179.83</v>
      </c>
      <c r="M42" s="44">
        <v>5</v>
      </c>
      <c r="N42" s="45" t="s">
        <v>195</v>
      </c>
    </row>
    <row r="43" spans="1:14" ht="20.100000000000001" customHeight="1">
      <c r="A43" s="37" t="s">
        <v>59</v>
      </c>
      <c r="B43" s="38" t="s">
        <v>34</v>
      </c>
      <c r="C43" s="39">
        <v>5.83</v>
      </c>
      <c r="D43" s="40">
        <v>5.85</v>
      </c>
      <c r="E43" s="40">
        <v>5.7</v>
      </c>
      <c r="F43" s="41">
        <v>5.78</v>
      </c>
      <c r="G43" s="41">
        <v>5.75</v>
      </c>
      <c r="H43" s="41">
        <v>5.83</v>
      </c>
      <c r="I43" s="42">
        <v>-1.3722126929674117</v>
      </c>
      <c r="J43" s="43">
        <v>342</v>
      </c>
      <c r="K43" s="43">
        <v>52496954</v>
      </c>
      <c r="L43" s="43">
        <v>303405975.80000001</v>
      </c>
      <c r="M43" s="44">
        <v>5</v>
      </c>
      <c r="N43" s="45" t="s">
        <v>35</v>
      </c>
    </row>
    <row r="44" spans="1:14" ht="20.100000000000001" customHeight="1">
      <c r="A44" s="37" t="s">
        <v>60</v>
      </c>
      <c r="B44" s="38" t="s">
        <v>41</v>
      </c>
      <c r="C44" s="39">
        <v>2.75</v>
      </c>
      <c r="D44" s="40">
        <v>2.85</v>
      </c>
      <c r="E44" s="40">
        <v>2.75</v>
      </c>
      <c r="F44" s="41">
        <v>2.81</v>
      </c>
      <c r="G44" s="41">
        <v>2.8</v>
      </c>
      <c r="H44" s="41">
        <v>2.75</v>
      </c>
      <c r="I44" s="42">
        <v>1.8181818181818077</v>
      </c>
      <c r="J44" s="43">
        <v>10</v>
      </c>
      <c r="K44" s="43">
        <v>14863</v>
      </c>
      <c r="L44" s="43">
        <v>41685.050000000003</v>
      </c>
      <c r="M44" s="44">
        <v>4</v>
      </c>
      <c r="N44" s="45" t="s">
        <v>61</v>
      </c>
    </row>
    <row r="45" spans="1:14" ht="20.100000000000001" customHeight="1">
      <c r="A45" s="37" t="s">
        <v>391</v>
      </c>
      <c r="B45" s="38" t="s">
        <v>46</v>
      </c>
      <c r="C45" s="111">
        <v>2.4</v>
      </c>
      <c r="D45" s="111">
        <v>2.4</v>
      </c>
      <c r="E45" s="111">
        <v>2.4</v>
      </c>
      <c r="F45" s="41">
        <v>2.4</v>
      </c>
      <c r="G45" s="51">
        <v>2.4</v>
      </c>
      <c r="H45" s="51">
        <v>2.4</v>
      </c>
      <c r="I45" s="42">
        <v>0</v>
      </c>
      <c r="J45" s="43">
        <v>3</v>
      </c>
      <c r="K45" s="43">
        <v>11283</v>
      </c>
      <c r="L45" s="43">
        <v>27079.199999999997</v>
      </c>
      <c r="M45" s="44">
        <v>2</v>
      </c>
      <c r="N45" s="45" t="s">
        <v>44</v>
      </c>
    </row>
    <row r="46" spans="1:14" ht="20.100000000000001" customHeight="1">
      <c r="A46" s="37" t="s">
        <v>127</v>
      </c>
      <c r="B46" s="38" t="s">
        <v>126</v>
      </c>
      <c r="C46" s="111">
        <v>5.5</v>
      </c>
      <c r="D46" s="111">
        <v>5.5</v>
      </c>
      <c r="E46" s="111">
        <v>5.5</v>
      </c>
      <c r="F46" s="41">
        <v>5.5</v>
      </c>
      <c r="G46" s="51">
        <v>5.5</v>
      </c>
      <c r="H46" s="51">
        <v>5.52</v>
      </c>
      <c r="I46" s="42">
        <v>-0.36231884057970065</v>
      </c>
      <c r="J46" s="43">
        <v>27</v>
      </c>
      <c r="K46" s="43">
        <v>183870</v>
      </c>
      <c r="L46" s="43">
        <v>1011285</v>
      </c>
      <c r="M46" s="44">
        <v>3</v>
      </c>
      <c r="N46" s="45" t="s">
        <v>129</v>
      </c>
    </row>
    <row r="47" spans="1:14" ht="20.100000000000001" customHeight="1">
      <c r="A47" s="37" t="s">
        <v>393</v>
      </c>
      <c r="B47" s="38" t="s">
        <v>185</v>
      </c>
      <c r="C47" s="111">
        <v>1.3</v>
      </c>
      <c r="D47" s="111">
        <v>1.3</v>
      </c>
      <c r="E47" s="111">
        <v>1.25</v>
      </c>
      <c r="F47" s="41">
        <v>1.26</v>
      </c>
      <c r="G47" s="51">
        <v>1.25</v>
      </c>
      <c r="H47" s="51">
        <v>1.32</v>
      </c>
      <c r="I47" s="42">
        <v>-5.3030303030303099</v>
      </c>
      <c r="J47" s="43">
        <v>18</v>
      </c>
      <c r="K47" s="43">
        <v>1228892</v>
      </c>
      <c r="L47" s="43">
        <v>1546228.02</v>
      </c>
      <c r="M47" s="44">
        <v>5</v>
      </c>
      <c r="N47" s="45" t="s">
        <v>194</v>
      </c>
    </row>
    <row r="48" spans="1:14" ht="20.100000000000001" customHeight="1">
      <c r="A48" s="37" t="s">
        <v>84</v>
      </c>
      <c r="B48" s="38" t="s">
        <v>85</v>
      </c>
      <c r="C48" s="39">
        <v>2.2999999999999998</v>
      </c>
      <c r="D48" s="40">
        <v>2.35</v>
      </c>
      <c r="E48" s="40">
        <v>2.2799999999999998</v>
      </c>
      <c r="F48" s="41">
        <v>2.2999999999999998</v>
      </c>
      <c r="G48" s="51">
        <v>2.29</v>
      </c>
      <c r="H48" s="51">
        <v>2.1800000000000002</v>
      </c>
      <c r="I48" s="42">
        <v>5.0458715596330306</v>
      </c>
      <c r="J48" s="43">
        <v>9</v>
      </c>
      <c r="K48" s="43">
        <v>456427</v>
      </c>
      <c r="L48" s="43">
        <v>1047490.75</v>
      </c>
      <c r="M48" s="44">
        <v>2</v>
      </c>
      <c r="N48" s="45" t="s">
        <v>86</v>
      </c>
    </row>
    <row r="49" spans="1:14" ht="20.100000000000001" customHeight="1">
      <c r="A49" s="129" t="s">
        <v>15</v>
      </c>
      <c r="B49" s="129"/>
      <c r="C49" s="129"/>
      <c r="D49" s="129"/>
      <c r="E49" s="129"/>
      <c r="F49" s="129"/>
      <c r="G49" s="129"/>
      <c r="H49" s="129"/>
      <c r="I49" s="129"/>
      <c r="J49" s="47">
        <f>SUM(J40:J48)</f>
        <v>513</v>
      </c>
      <c r="K49" s="48">
        <f>SUM(K40:K48)</f>
        <v>60296646</v>
      </c>
      <c r="L49" s="48">
        <f>SUM(L40:L48)</f>
        <v>326461650.13999999</v>
      </c>
      <c r="M49" s="48">
        <v>5</v>
      </c>
      <c r="N49" s="52" t="s">
        <v>14</v>
      </c>
    </row>
    <row r="50" spans="1:14" ht="20.100000000000001" customHeight="1">
      <c r="A50" s="165" t="s">
        <v>16</v>
      </c>
      <c r="B50" s="166"/>
      <c r="C50" s="64"/>
      <c r="D50" s="63"/>
      <c r="E50" s="63"/>
      <c r="F50" s="64"/>
      <c r="G50" s="64"/>
      <c r="H50" s="64"/>
      <c r="I50" s="65"/>
      <c r="J50" s="66"/>
      <c r="K50" s="66"/>
      <c r="L50" s="66"/>
      <c r="M50" s="161" t="s">
        <v>63</v>
      </c>
      <c r="N50" s="162"/>
    </row>
    <row r="51" spans="1:14" ht="20.100000000000001" customHeight="1">
      <c r="A51" s="53" t="s">
        <v>90</v>
      </c>
      <c r="B51" s="53" t="s">
        <v>91</v>
      </c>
      <c r="C51" s="39">
        <v>9.15</v>
      </c>
      <c r="D51" s="39">
        <v>9.15</v>
      </c>
      <c r="E51" s="39">
        <v>9</v>
      </c>
      <c r="F51" s="41">
        <v>9.07</v>
      </c>
      <c r="G51" s="41">
        <v>9</v>
      </c>
      <c r="H51" s="41">
        <v>9.15</v>
      </c>
      <c r="I51" s="42">
        <v>-1.6393442622950838</v>
      </c>
      <c r="J51" s="43">
        <v>23</v>
      </c>
      <c r="K51" s="43">
        <v>840294</v>
      </c>
      <c r="L51" s="43">
        <v>7617987.9399999995</v>
      </c>
      <c r="M51" s="44">
        <v>5</v>
      </c>
      <c r="N51" s="5" t="s">
        <v>92</v>
      </c>
    </row>
    <row r="52" spans="1:14" ht="20.100000000000001" customHeight="1">
      <c r="A52" s="53" t="s">
        <v>174</v>
      </c>
      <c r="B52" s="53" t="s">
        <v>175</v>
      </c>
      <c r="C52" s="39">
        <v>105</v>
      </c>
      <c r="D52" s="39">
        <v>105</v>
      </c>
      <c r="E52" s="39">
        <v>105</v>
      </c>
      <c r="F52" s="41">
        <v>150</v>
      </c>
      <c r="G52" s="41">
        <v>105</v>
      </c>
      <c r="H52" s="41">
        <v>105</v>
      </c>
      <c r="I52" s="42">
        <v>0</v>
      </c>
      <c r="J52" s="43">
        <v>4</v>
      </c>
      <c r="K52" s="43">
        <v>68386</v>
      </c>
      <c r="L52" s="43">
        <v>7180530</v>
      </c>
      <c r="M52" s="44">
        <v>3</v>
      </c>
      <c r="N52" s="5" t="s">
        <v>176</v>
      </c>
    </row>
    <row r="53" spans="1:14" ht="20.100000000000001" customHeight="1">
      <c r="A53" s="53" t="s">
        <v>109</v>
      </c>
      <c r="B53" s="53" t="s">
        <v>110</v>
      </c>
      <c r="C53" s="39">
        <v>11.5</v>
      </c>
      <c r="D53" s="39">
        <v>11.5</v>
      </c>
      <c r="E53" s="39">
        <v>11.5</v>
      </c>
      <c r="F53" s="41">
        <v>11.5</v>
      </c>
      <c r="G53" s="41">
        <v>11.5</v>
      </c>
      <c r="H53" s="41">
        <v>11.5</v>
      </c>
      <c r="I53" s="42">
        <v>0</v>
      </c>
      <c r="J53" s="43">
        <v>5</v>
      </c>
      <c r="K53" s="43">
        <v>73967</v>
      </c>
      <c r="L53" s="43">
        <v>850620.5</v>
      </c>
      <c r="M53" s="44">
        <v>2</v>
      </c>
      <c r="N53" s="5" t="s">
        <v>111</v>
      </c>
    </row>
    <row r="54" spans="1:14" ht="20.100000000000001" customHeight="1">
      <c r="A54" s="53" t="s">
        <v>389</v>
      </c>
      <c r="B54" s="53" t="s">
        <v>105</v>
      </c>
      <c r="C54" s="39">
        <v>9.26</v>
      </c>
      <c r="D54" s="39">
        <v>9.26</v>
      </c>
      <c r="E54" s="39">
        <v>9.26</v>
      </c>
      <c r="F54" s="41">
        <v>9.26</v>
      </c>
      <c r="G54" s="41">
        <v>9.26</v>
      </c>
      <c r="H54" s="41">
        <v>9.26</v>
      </c>
      <c r="I54" s="42">
        <v>0</v>
      </c>
      <c r="J54" s="43">
        <v>2</v>
      </c>
      <c r="K54" s="43">
        <v>2000</v>
      </c>
      <c r="L54" s="43">
        <v>18520</v>
      </c>
      <c r="M54" s="44">
        <v>2</v>
      </c>
      <c r="N54" s="5" t="s">
        <v>108</v>
      </c>
    </row>
    <row r="55" spans="1:14" ht="20.100000000000001" customHeight="1">
      <c r="A55" s="53" t="s">
        <v>407</v>
      </c>
      <c r="B55" s="53" t="s">
        <v>353</v>
      </c>
      <c r="C55" s="39">
        <v>13</v>
      </c>
      <c r="D55" s="39">
        <v>15</v>
      </c>
      <c r="E55" s="39">
        <v>13</v>
      </c>
      <c r="F55" s="41">
        <v>13.28</v>
      </c>
      <c r="G55" s="41">
        <v>14.85</v>
      </c>
      <c r="H55" s="41">
        <v>13.05</v>
      </c>
      <c r="I55" s="42">
        <v>13.793103448275845</v>
      </c>
      <c r="J55" s="43">
        <v>13</v>
      </c>
      <c r="K55" s="43">
        <v>256662</v>
      </c>
      <c r="L55" s="43">
        <v>3407499.45</v>
      </c>
      <c r="M55" s="44">
        <v>2</v>
      </c>
      <c r="N55" s="5" t="s">
        <v>354</v>
      </c>
    </row>
    <row r="56" spans="1:14" ht="20.100000000000001" customHeight="1">
      <c r="A56" s="53" t="s">
        <v>125</v>
      </c>
      <c r="B56" s="53" t="s">
        <v>124</v>
      </c>
      <c r="C56" s="39">
        <v>44</v>
      </c>
      <c r="D56" s="39">
        <v>44</v>
      </c>
      <c r="E56" s="39">
        <v>44</v>
      </c>
      <c r="F56" s="41">
        <v>44</v>
      </c>
      <c r="G56" s="41">
        <v>44</v>
      </c>
      <c r="H56" s="41">
        <v>44</v>
      </c>
      <c r="I56" s="42">
        <v>0</v>
      </c>
      <c r="J56" s="43">
        <v>4</v>
      </c>
      <c r="K56" s="43">
        <v>31300</v>
      </c>
      <c r="L56" s="43">
        <v>1377200</v>
      </c>
      <c r="M56" s="44">
        <v>2</v>
      </c>
      <c r="N56" s="5" t="s">
        <v>130</v>
      </c>
    </row>
    <row r="57" spans="1:14" ht="20.100000000000001" customHeight="1">
      <c r="A57" s="129" t="s">
        <v>17</v>
      </c>
      <c r="B57" s="129"/>
      <c r="C57" s="159"/>
      <c r="D57" s="159"/>
      <c r="E57" s="159"/>
      <c r="F57" s="159"/>
      <c r="G57" s="159"/>
      <c r="H57" s="159"/>
      <c r="I57" s="159"/>
      <c r="J57" s="47">
        <f>SUM(J51:J56)</f>
        <v>51</v>
      </c>
      <c r="K57" s="48">
        <f>SUM(K51:K56)</f>
        <v>1272609</v>
      </c>
      <c r="L57" s="48">
        <f>SUM(L51:L56)</f>
        <v>20452357.890000001</v>
      </c>
      <c r="M57" s="48">
        <v>5</v>
      </c>
      <c r="N57" s="52" t="s">
        <v>14</v>
      </c>
    </row>
    <row r="58" spans="1:14" ht="20.100000000000001" customHeight="1">
      <c r="A58" s="36" t="s">
        <v>18</v>
      </c>
      <c r="B58" s="124" t="s">
        <v>29</v>
      </c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</row>
    <row r="59" spans="1:14" ht="20.100000000000001" customHeight="1">
      <c r="A59" s="54" t="s">
        <v>406</v>
      </c>
      <c r="B59" s="54" t="s">
        <v>218</v>
      </c>
      <c r="C59" s="51">
        <v>0.4</v>
      </c>
      <c r="D59" s="51">
        <v>0.4</v>
      </c>
      <c r="E59" s="51">
        <v>0.4</v>
      </c>
      <c r="F59" s="41">
        <v>0.4</v>
      </c>
      <c r="G59" s="51">
        <v>0.4</v>
      </c>
      <c r="H59" s="51">
        <v>0.4</v>
      </c>
      <c r="I59" s="42">
        <v>0</v>
      </c>
      <c r="J59" s="43">
        <v>3</v>
      </c>
      <c r="K59" s="43">
        <v>2100</v>
      </c>
      <c r="L59" s="43">
        <v>840</v>
      </c>
      <c r="M59" s="44">
        <v>1</v>
      </c>
      <c r="N59" s="45" t="s">
        <v>219</v>
      </c>
    </row>
    <row r="60" spans="1:14" ht="20.100000000000001" customHeight="1">
      <c r="A60" s="54" t="s">
        <v>221</v>
      </c>
      <c r="B60" s="54" t="s">
        <v>222</v>
      </c>
      <c r="C60" s="51">
        <v>3.07</v>
      </c>
      <c r="D60" s="51">
        <v>3.07</v>
      </c>
      <c r="E60" s="51">
        <v>3.05</v>
      </c>
      <c r="F60" s="41">
        <v>3.06</v>
      </c>
      <c r="G60" s="51">
        <v>3.06</v>
      </c>
      <c r="H60" s="51">
        <v>3.07</v>
      </c>
      <c r="I60" s="42">
        <v>-0.32573289902279035</v>
      </c>
      <c r="J60" s="43">
        <v>9</v>
      </c>
      <c r="K60" s="43">
        <v>2474522</v>
      </c>
      <c r="L60" s="43">
        <v>7580315.5499999998</v>
      </c>
      <c r="M60" s="44">
        <v>3</v>
      </c>
      <c r="N60" s="45" t="s">
        <v>224</v>
      </c>
    </row>
    <row r="61" spans="1:14" ht="20.100000000000001" customHeight="1">
      <c r="A61" s="54" t="s">
        <v>394</v>
      </c>
      <c r="B61" s="54" t="s">
        <v>362</v>
      </c>
      <c r="C61" s="51">
        <v>4.5</v>
      </c>
      <c r="D61" s="51">
        <v>4.5999999999999996</v>
      </c>
      <c r="E61" s="51">
        <v>4.5</v>
      </c>
      <c r="F61" s="41">
        <v>4.51</v>
      </c>
      <c r="G61" s="51">
        <v>4.5999999999999996</v>
      </c>
      <c r="H61" s="51">
        <v>4.5</v>
      </c>
      <c r="I61" s="42">
        <v>2.2222222222222143</v>
      </c>
      <c r="J61" s="43">
        <v>15</v>
      </c>
      <c r="K61" s="43">
        <v>479056</v>
      </c>
      <c r="L61" s="43">
        <v>2160125.6999999997</v>
      </c>
      <c r="M61" s="44">
        <v>5</v>
      </c>
      <c r="N61" s="45" t="s">
        <v>363</v>
      </c>
    </row>
    <row r="62" spans="1:14" ht="20.100000000000001" customHeight="1">
      <c r="A62" s="54" t="s">
        <v>365</v>
      </c>
      <c r="B62" s="54" t="s">
        <v>366</v>
      </c>
      <c r="C62" s="51">
        <v>7</v>
      </c>
      <c r="D62" s="51">
        <v>7.69</v>
      </c>
      <c r="E62" s="51">
        <v>6.8</v>
      </c>
      <c r="F62" s="41">
        <v>6.98</v>
      </c>
      <c r="G62" s="41">
        <v>6.9</v>
      </c>
      <c r="H62" s="41">
        <v>7</v>
      </c>
      <c r="I62" s="42">
        <v>-1.4285714285714235</v>
      </c>
      <c r="J62" s="43">
        <v>49</v>
      </c>
      <c r="K62" s="43">
        <v>1191382</v>
      </c>
      <c r="L62" s="43">
        <v>8313400.75</v>
      </c>
      <c r="M62" s="44">
        <v>5</v>
      </c>
      <c r="N62" s="45" t="s">
        <v>367</v>
      </c>
    </row>
    <row r="63" spans="1:14" ht="20.100000000000001" customHeight="1">
      <c r="A63" s="129" t="s">
        <v>19</v>
      </c>
      <c r="B63" s="129"/>
      <c r="C63" s="129"/>
      <c r="D63" s="129"/>
      <c r="E63" s="129"/>
      <c r="F63" s="129"/>
      <c r="G63" s="129"/>
      <c r="H63" s="129"/>
      <c r="I63" s="129"/>
      <c r="J63" s="47">
        <f>SUM(J59:J62)</f>
        <v>76</v>
      </c>
      <c r="K63" s="48">
        <f>SUM(K59:K62)</f>
        <v>4147060</v>
      </c>
      <c r="L63" s="48">
        <f>SUM(L59:L62)</f>
        <v>18054682</v>
      </c>
      <c r="M63" s="48">
        <v>5</v>
      </c>
      <c r="N63" s="52" t="s">
        <v>14</v>
      </c>
    </row>
    <row r="64" spans="1:14" ht="20.100000000000001" customHeight="1">
      <c r="A64" s="129" t="s">
        <v>20</v>
      </c>
      <c r="B64" s="129"/>
      <c r="C64" s="129"/>
      <c r="D64" s="129"/>
      <c r="E64" s="129"/>
      <c r="F64" s="129"/>
      <c r="G64" s="129"/>
      <c r="H64" s="129"/>
      <c r="I64" s="129"/>
      <c r="J64" s="48">
        <f>J63+J57+J49+J35+J28+J23+J19</f>
        <v>3608</v>
      </c>
      <c r="K64" s="48">
        <f>K63+K57+K49+K35+K28+K23+K19</f>
        <v>2161798611</v>
      </c>
      <c r="L64" s="48">
        <f>L63+L57+L49+L35+L28+L23+L19</f>
        <v>3860259844.52</v>
      </c>
      <c r="M64" s="55">
        <v>5</v>
      </c>
      <c r="N64" s="56" t="s">
        <v>21</v>
      </c>
    </row>
    <row r="65" spans="10:14" ht="20.100000000000001" customHeight="1">
      <c r="J65" s="19"/>
      <c r="K65" s="19"/>
      <c r="L65" s="19"/>
      <c r="M65" s="4"/>
    </row>
    <row r="66" spans="10:14" ht="20.100000000000001" customHeight="1">
      <c r="J66" s="4"/>
      <c r="K66" s="4"/>
      <c r="L66" s="4"/>
      <c r="M66" s="19"/>
      <c r="N66" s="19"/>
    </row>
    <row r="67" spans="10:14" ht="20.100000000000001" customHeight="1">
      <c r="K67" s="7"/>
      <c r="L67" s="7"/>
    </row>
    <row r="68" spans="10:14" ht="20.100000000000001" customHeight="1"/>
  </sheetData>
  <mergeCells count="22">
    <mergeCell ref="M50:N50"/>
    <mergeCell ref="B4:N4"/>
    <mergeCell ref="C19:I19"/>
    <mergeCell ref="A50:B50"/>
    <mergeCell ref="C20:N20"/>
    <mergeCell ref="C29:N29"/>
    <mergeCell ref="B1:N1"/>
    <mergeCell ref="B36:N36"/>
    <mergeCell ref="A64:B64"/>
    <mergeCell ref="C64:I64"/>
    <mergeCell ref="A49:B49"/>
    <mergeCell ref="C49:I49"/>
    <mergeCell ref="C24:N24"/>
    <mergeCell ref="A63:B63"/>
    <mergeCell ref="C57:I57"/>
    <mergeCell ref="B58:N58"/>
    <mergeCell ref="A57:B57"/>
    <mergeCell ref="C63:I63"/>
    <mergeCell ref="A39:B39"/>
    <mergeCell ref="M39:N39"/>
    <mergeCell ref="B37:N37"/>
    <mergeCell ref="B2:N2"/>
  </mergeCells>
  <printOptions horizontalCentered="1"/>
  <pageMargins left="0" right="0" top="0" bottom="0.5" header="0" footer="0"/>
  <pageSetup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1"/>
  <sheetViews>
    <sheetView rightToLeft="1" zoomScaleNormal="100" workbookViewId="0">
      <selection activeCell="B25" sqref="B25:O25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385</v>
      </c>
      <c r="B1" s="23" t="s">
        <v>4</v>
      </c>
      <c r="C1" s="167" t="s">
        <v>430</v>
      </c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</row>
    <row r="2" spans="1:15" s="20" customFormat="1" ht="23.25" customHeight="1">
      <c r="B2" s="29" t="s">
        <v>5</v>
      </c>
      <c r="C2" s="169" t="s">
        <v>431</v>
      </c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</row>
    <row r="3" spans="1:15" s="104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0.100000000000001" customHeight="1">
      <c r="B4" s="85" t="s">
        <v>12</v>
      </c>
      <c r="C4" s="171" t="s">
        <v>3</v>
      </c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</row>
    <row r="5" spans="1:15" ht="20.100000000000001" customHeight="1">
      <c r="B5" s="61" t="s">
        <v>248</v>
      </c>
      <c r="C5" s="61" t="s">
        <v>106</v>
      </c>
      <c r="D5" s="71">
        <v>0.62</v>
      </c>
      <c r="E5" s="71">
        <v>0.62</v>
      </c>
      <c r="F5" s="71">
        <v>0.59</v>
      </c>
      <c r="G5" s="71">
        <v>0.6</v>
      </c>
      <c r="H5" s="71">
        <v>0.6</v>
      </c>
      <c r="I5" s="71">
        <v>0.6</v>
      </c>
      <c r="J5" s="72">
        <v>0</v>
      </c>
      <c r="K5" s="73">
        <v>28</v>
      </c>
      <c r="L5" s="73">
        <v>31081465</v>
      </c>
      <c r="M5" s="73">
        <v>18353702.789999999</v>
      </c>
      <c r="N5" s="74">
        <v>5</v>
      </c>
      <c r="O5" s="12" t="s">
        <v>107</v>
      </c>
    </row>
    <row r="6" spans="1:15" ht="20.100000000000001" customHeight="1">
      <c r="B6" s="61" t="s">
        <v>399</v>
      </c>
      <c r="C6" s="61" t="s">
        <v>246</v>
      </c>
      <c r="D6" s="71">
        <v>0.33</v>
      </c>
      <c r="E6" s="71">
        <v>0.33</v>
      </c>
      <c r="F6" s="71">
        <v>0.33</v>
      </c>
      <c r="G6" s="71">
        <v>0.33</v>
      </c>
      <c r="H6" s="71">
        <v>0.33</v>
      </c>
      <c r="I6" s="71">
        <v>0.33</v>
      </c>
      <c r="J6" s="72">
        <v>0</v>
      </c>
      <c r="K6" s="73">
        <v>1</v>
      </c>
      <c r="L6" s="73">
        <v>142</v>
      </c>
      <c r="M6" s="73">
        <v>46.86</v>
      </c>
      <c r="N6" s="74">
        <v>1</v>
      </c>
      <c r="O6" s="12" t="s">
        <v>247</v>
      </c>
    </row>
    <row r="7" spans="1:15" ht="20.100000000000001" customHeight="1">
      <c r="B7" s="61" t="s">
        <v>190</v>
      </c>
      <c r="C7" s="61" t="s">
        <v>189</v>
      </c>
      <c r="D7" s="71">
        <v>0.11</v>
      </c>
      <c r="E7" s="71">
        <v>0.11</v>
      </c>
      <c r="F7" s="71">
        <v>0.1</v>
      </c>
      <c r="G7" s="71">
        <v>0.1</v>
      </c>
      <c r="H7" s="71">
        <v>0.1</v>
      </c>
      <c r="I7" s="71">
        <v>0.11</v>
      </c>
      <c r="J7" s="72">
        <v>-9.0909090909090828</v>
      </c>
      <c r="K7" s="73">
        <v>6</v>
      </c>
      <c r="L7" s="73">
        <v>1002699</v>
      </c>
      <c r="M7" s="73">
        <v>100275.9</v>
      </c>
      <c r="N7" s="74">
        <v>2</v>
      </c>
      <c r="O7" s="12" t="s">
        <v>249</v>
      </c>
    </row>
    <row r="8" spans="1:15" ht="20.100000000000001" customHeight="1">
      <c r="B8" s="61" t="s">
        <v>402</v>
      </c>
      <c r="C8" s="61" t="s">
        <v>200</v>
      </c>
      <c r="D8" s="71">
        <v>0.26</v>
      </c>
      <c r="E8" s="71">
        <v>0.26</v>
      </c>
      <c r="F8" s="71">
        <v>0.25</v>
      </c>
      <c r="G8" s="71">
        <v>0.25</v>
      </c>
      <c r="H8" s="71">
        <v>0.25</v>
      </c>
      <c r="I8" s="71">
        <v>0.28999999999999998</v>
      </c>
      <c r="J8" s="72">
        <v>-13.793103448275856</v>
      </c>
      <c r="K8" s="73">
        <v>4</v>
      </c>
      <c r="L8" s="73">
        <v>1692942</v>
      </c>
      <c r="M8" s="73">
        <v>428236.5</v>
      </c>
      <c r="N8" s="74">
        <v>2</v>
      </c>
      <c r="O8" s="12" t="s">
        <v>203</v>
      </c>
    </row>
    <row r="9" spans="1:15" ht="20.100000000000001" customHeight="1">
      <c r="B9" s="61" t="s">
        <v>400</v>
      </c>
      <c r="C9" s="61" t="s">
        <v>152</v>
      </c>
      <c r="D9" s="71">
        <v>0.27</v>
      </c>
      <c r="E9" s="71">
        <v>0.28000000000000003</v>
      </c>
      <c r="F9" s="71">
        <v>0.22</v>
      </c>
      <c r="G9" s="71">
        <v>0.22</v>
      </c>
      <c r="H9" s="71">
        <v>0.22</v>
      </c>
      <c r="I9" s="71">
        <v>0.27</v>
      </c>
      <c r="J9" s="72">
        <v>-18.518518518518523</v>
      </c>
      <c r="K9" s="73">
        <v>10</v>
      </c>
      <c r="L9" s="73">
        <v>200321642</v>
      </c>
      <c r="M9" s="73">
        <v>46086653.659999996</v>
      </c>
      <c r="N9" s="74">
        <v>3</v>
      </c>
      <c r="O9" s="12" t="s">
        <v>153</v>
      </c>
    </row>
    <row r="10" spans="1:15" ht="20.100000000000001" customHeight="1">
      <c r="B10" s="173" t="s">
        <v>13</v>
      </c>
      <c r="C10" s="173"/>
      <c r="D10" s="172"/>
      <c r="E10" s="172"/>
      <c r="F10" s="172"/>
      <c r="G10" s="172"/>
      <c r="H10" s="172"/>
      <c r="I10" s="172"/>
      <c r="J10" s="172"/>
      <c r="K10" s="76">
        <f>SUM(K5:K9)</f>
        <v>49</v>
      </c>
      <c r="L10" s="76">
        <f>SUM(L5:L9)</f>
        <v>234098890</v>
      </c>
      <c r="M10" s="76">
        <f>SUM(M5:M9)</f>
        <v>64968915.709999993</v>
      </c>
      <c r="N10" s="75">
        <v>5</v>
      </c>
      <c r="O10" s="77" t="s">
        <v>14</v>
      </c>
    </row>
    <row r="11" spans="1:15" ht="20.100000000000001" customHeight="1">
      <c r="B11" s="85" t="s">
        <v>164</v>
      </c>
      <c r="C11" s="171"/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71"/>
      <c r="O11" s="171"/>
    </row>
    <row r="12" spans="1:15" ht="20.100000000000001" customHeight="1">
      <c r="B12" s="61" t="s">
        <v>165</v>
      </c>
      <c r="C12" s="61" t="s">
        <v>166</v>
      </c>
      <c r="D12" s="71">
        <v>1.2</v>
      </c>
      <c r="E12" s="71">
        <v>1.2</v>
      </c>
      <c r="F12" s="71">
        <v>1.2</v>
      </c>
      <c r="G12" s="71">
        <v>1.2</v>
      </c>
      <c r="H12" s="71">
        <v>1.2</v>
      </c>
      <c r="I12" s="71">
        <v>1.2</v>
      </c>
      <c r="J12" s="72">
        <v>0</v>
      </c>
      <c r="K12" s="73">
        <v>3</v>
      </c>
      <c r="L12" s="73">
        <v>1500000</v>
      </c>
      <c r="M12" s="73">
        <v>1800000</v>
      </c>
      <c r="N12" s="74">
        <v>1</v>
      </c>
      <c r="O12" s="12" t="s">
        <v>167</v>
      </c>
    </row>
    <row r="13" spans="1:15" ht="20.100000000000001" customHeight="1">
      <c r="B13" s="173" t="s">
        <v>437</v>
      </c>
      <c r="C13" s="173"/>
      <c r="D13" s="172"/>
      <c r="E13" s="172"/>
      <c r="F13" s="172"/>
      <c r="G13" s="172"/>
      <c r="H13" s="172"/>
      <c r="I13" s="172"/>
      <c r="J13" s="172"/>
      <c r="K13" s="76">
        <f>K12</f>
        <v>3</v>
      </c>
      <c r="L13" s="76">
        <f t="shared" ref="L13:M13" si="0">L12</f>
        <v>1500000</v>
      </c>
      <c r="M13" s="76">
        <f t="shared" si="0"/>
        <v>1800000</v>
      </c>
      <c r="N13" s="75">
        <f>SUM(N12)</f>
        <v>1</v>
      </c>
      <c r="O13" s="77" t="s">
        <v>14</v>
      </c>
    </row>
    <row r="14" spans="1:15" ht="20.100000000000001" customHeight="1">
      <c r="B14" s="85" t="s">
        <v>114</v>
      </c>
      <c r="C14" s="171"/>
      <c r="D14" s="171" t="s">
        <v>116</v>
      </c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</row>
    <row r="15" spans="1:15" ht="20.100000000000001" customHeight="1">
      <c r="B15" s="61" t="s">
        <v>306</v>
      </c>
      <c r="C15" s="61" t="s">
        <v>307</v>
      </c>
      <c r="D15" s="71">
        <v>2.4700000000000002</v>
      </c>
      <c r="E15" s="71">
        <v>2.4700000000000002</v>
      </c>
      <c r="F15" s="71">
        <v>2.23</v>
      </c>
      <c r="G15" s="71">
        <v>2.23</v>
      </c>
      <c r="H15" s="71">
        <v>2.23</v>
      </c>
      <c r="I15" s="71">
        <v>2.5</v>
      </c>
      <c r="J15" s="72">
        <v>-10.799999999999999</v>
      </c>
      <c r="K15" s="73">
        <v>12</v>
      </c>
      <c r="L15" s="73">
        <v>214536</v>
      </c>
      <c r="M15" s="73">
        <v>495014.88</v>
      </c>
      <c r="N15" s="74">
        <v>3</v>
      </c>
      <c r="O15" s="12" t="s">
        <v>308</v>
      </c>
    </row>
    <row r="16" spans="1:15" ht="20.100000000000001" customHeight="1">
      <c r="B16" s="173" t="s">
        <v>115</v>
      </c>
      <c r="C16" s="173"/>
      <c r="D16" s="172"/>
      <c r="E16" s="172"/>
      <c r="F16" s="172"/>
      <c r="G16" s="172"/>
      <c r="H16" s="172"/>
      <c r="I16" s="172"/>
      <c r="J16" s="172"/>
      <c r="K16" s="76">
        <f>SUM(K15:K15)</f>
        <v>12</v>
      </c>
      <c r="L16" s="76">
        <f>SUM(L15:L15)</f>
        <v>214536</v>
      </c>
      <c r="M16" s="76">
        <f>SUM(M15:M15)</f>
        <v>495014.88</v>
      </c>
      <c r="N16" s="75">
        <v>3</v>
      </c>
      <c r="O16" s="77" t="s">
        <v>14</v>
      </c>
    </row>
    <row r="17" spans="2:15" ht="20.100000000000001" customHeight="1">
      <c r="B17" s="85" t="s">
        <v>28</v>
      </c>
      <c r="C17" s="171" t="s">
        <v>30</v>
      </c>
      <c r="D17" s="171" t="s">
        <v>31</v>
      </c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</row>
    <row r="18" spans="2:15" ht="20.100000000000001" customHeight="1">
      <c r="B18" s="61" t="s">
        <v>388</v>
      </c>
      <c r="C18" s="61" t="s">
        <v>201</v>
      </c>
      <c r="D18" s="71">
        <v>2</v>
      </c>
      <c r="E18" s="71">
        <v>2.11</v>
      </c>
      <c r="F18" s="71">
        <v>2</v>
      </c>
      <c r="G18" s="71">
        <v>2.06</v>
      </c>
      <c r="H18" s="71">
        <v>2.1</v>
      </c>
      <c r="I18" s="71">
        <v>2.2999999999999998</v>
      </c>
      <c r="J18" s="72">
        <v>-8.6956521739130377</v>
      </c>
      <c r="K18" s="73">
        <v>11</v>
      </c>
      <c r="L18" s="73">
        <v>142034</v>
      </c>
      <c r="M18" s="73">
        <v>289929.76</v>
      </c>
      <c r="N18" s="74">
        <v>2</v>
      </c>
      <c r="O18" s="12" t="s">
        <v>202</v>
      </c>
    </row>
    <row r="19" spans="2:15" ht="20.100000000000001" customHeight="1">
      <c r="B19" s="173" t="s">
        <v>390</v>
      </c>
      <c r="C19" s="173"/>
      <c r="D19" s="172"/>
      <c r="E19" s="172"/>
      <c r="F19" s="172"/>
      <c r="G19" s="172"/>
      <c r="H19" s="172"/>
      <c r="I19" s="172"/>
      <c r="J19" s="172"/>
      <c r="K19" s="76">
        <f>SUM(K18)</f>
        <v>11</v>
      </c>
      <c r="L19" s="76">
        <f>SUM(L18)</f>
        <v>142034</v>
      </c>
      <c r="M19" s="76">
        <f>SUM(M18)</f>
        <v>289929.76</v>
      </c>
      <c r="N19" s="75">
        <v>2</v>
      </c>
      <c r="O19" s="77" t="s">
        <v>14</v>
      </c>
    </row>
    <row r="20" spans="2:15" ht="20.100000000000001" customHeight="1">
      <c r="B20" s="85" t="s">
        <v>76</v>
      </c>
      <c r="C20" s="171" t="s">
        <v>96</v>
      </c>
      <c r="D20" s="171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</row>
    <row r="21" spans="2:15" ht="20.100000000000001" customHeight="1">
      <c r="B21" s="61" t="s">
        <v>81</v>
      </c>
      <c r="C21" s="61" t="s">
        <v>82</v>
      </c>
      <c r="D21" s="71">
        <v>2.9</v>
      </c>
      <c r="E21" s="71">
        <v>2.9</v>
      </c>
      <c r="F21" s="71">
        <v>2.85</v>
      </c>
      <c r="G21" s="71">
        <v>2.86</v>
      </c>
      <c r="H21" s="71">
        <v>2.87</v>
      </c>
      <c r="I21" s="71">
        <v>2.9</v>
      </c>
      <c r="J21" s="72">
        <v>-1.0344827586206806</v>
      </c>
      <c r="K21" s="73">
        <v>31</v>
      </c>
      <c r="L21" s="73">
        <v>4136637</v>
      </c>
      <c r="M21" s="73">
        <v>11878651.33</v>
      </c>
      <c r="N21" s="74">
        <v>4</v>
      </c>
      <c r="O21" s="12" t="s">
        <v>83</v>
      </c>
    </row>
    <row r="22" spans="2:15" ht="20.100000000000001" customHeight="1">
      <c r="B22" s="61" t="s">
        <v>416</v>
      </c>
      <c r="C22" s="61" t="s">
        <v>131</v>
      </c>
      <c r="D22" s="71">
        <v>1.3</v>
      </c>
      <c r="E22" s="71">
        <v>1.3</v>
      </c>
      <c r="F22" s="71">
        <v>1.1000000000000001</v>
      </c>
      <c r="G22" s="71">
        <v>1.1000000000000001</v>
      </c>
      <c r="H22" s="71">
        <v>1.1000000000000001</v>
      </c>
      <c r="I22" s="71">
        <v>1.3</v>
      </c>
      <c r="J22" s="72">
        <v>-15.384615384615385</v>
      </c>
      <c r="K22" s="73">
        <v>7</v>
      </c>
      <c r="L22" s="73">
        <v>82060</v>
      </c>
      <c r="M22" s="73">
        <v>90466</v>
      </c>
      <c r="N22" s="74">
        <v>3</v>
      </c>
      <c r="O22" s="12" t="s">
        <v>132</v>
      </c>
    </row>
    <row r="23" spans="2:15" ht="20.100000000000001" customHeight="1">
      <c r="B23" s="173" t="s">
        <v>171</v>
      </c>
      <c r="C23" s="173"/>
      <c r="D23" s="172"/>
      <c r="E23" s="172"/>
      <c r="F23" s="172"/>
      <c r="G23" s="172"/>
      <c r="H23" s="172"/>
      <c r="I23" s="172"/>
      <c r="J23" s="172"/>
      <c r="K23" s="76">
        <f>SUM(K21:K22)</f>
        <v>38</v>
      </c>
      <c r="L23" s="76">
        <f>SUM(L21:L22)</f>
        <v>4218697</v>
      </c>
      <c r="M23" s="76">
        <f>SUM(M21:M22)</f>
        <v>11969117.33</v>
      </c>
      <c r="N23" s="75">
        <v>4</v>
      </c>
      <c r="O23" s="77" t="s">
        <v>14</v>
      </c>
    </row>
    <row r="24" spans="2:15" ht="20.100000000000001" customHeight="1">
      <c r="B24" s="85" t="s">
        <v>16</v>
      </c>
      <c r="C24" s="171"/>
      <c r="D24" s="171"/>
      <c r="E24" s="171"/>
      <c r="F24" s="171"/>
      <c r="G24" s="171"/>
      <c r="H24" s="171"/>
      <c r="I24" s="171"/>
      <c r="J24" s="171"/>
      <c r="K24" s="171"/>
      <c r="L24" s="171"/>
      <c r="M24" s="171"/>
      <c r="N24" s="171" t="s">
        <v>63</v>
      </c>
      <c r="O24" s="171"/>
    </row>
    <row r="25" spans="2:15" ht="20.100000000000001" customHeight="1">
      <c r="B25" s="61" t="s">
        <v>382</v>
      </c>
      <c r="C25" s="61" t="s">
        <v>172</v>
      </c>
      <c r="D25" s="71">
        <v>33</v>
      </c>
      <c r="E25" s="71">
        <v>33</v>
      </c>
      <c r="F25" s="71">
        <v>33</v>
      </c>
      <c r="G25" s="71">
        <v>33</v>
      </c>
      <c r="H25" s="71">
        <v>33</v>
      </c>
      <c r="I25" s="71">
        <v>33</v>
      </c>
      <c r="J25" s="72">
        <v>0</v>
      </c>
      <c r="K25" s="73">
        <v>5</v>
      </c>
      <c r="L25" s="73">
        <v>20619</v>
      </c>
      <c r="M25" s="73">
        <v>680427</v>
      </c>
      <c r="N25" s="74">
        <v>1</v>
      </c>
      <c r="O25" s="12" t="s">
        <v>173</v>
      </c>
    </row>
    <row r="26" spans="2:15" ht="20.100000000000001" customHeight="1">
      <c r="B26" s="173" t="s">
        <v>17</v>
      </c>
      <c r="C26" s="173"/>
      <c r="D26" s="172"/>
      <c r="E26" s="172"/>
      <c r="F26" s="172"/>
      <c r="G26" s="172"/>
      <c r="H26" s="172"/>
      <c r="I26" s="172"/>
      <c r="J26" s="172"/>
      <c r="K26" s="76">
        <f>SUM(K25)</f>
        <v>5</v>
      </c>
      <c r="L26" s="76">
        <f>SUM(L25)</f>
        <v>20619</v>
      </c>
      <c r="M26" s="76">
        <f>SUM(M25)</f>
        <v>680427</v>
      </c>
      <c r="N26" s="75">
        <v>1</v>
      </c>
      <c r="O26" s="77" t="s">
        <v>14</v>
      </c>
    </row>
    <row r="27" spans="2:15" ht="20.100000000000001" customHeight="1">
      <c r="B27" s="173" t="s">
        <v>20</v>
      </c>
      <c r="C27" s="173"/>
      <c r="D27" s="172"/>
      <c r="E27" s="172"/>
      <c r="F27" s="172"/>
      <c r="G27" s="172"/>
      <c r="H27" s="172"/>
      <c r="I27" s="172"/>
      <c r="J27" s="172"/>
      <c r="K27" s="76">
        <f>K26+K23+K19+K16+K10+K13</f>
        <v>118</v>
      </c>
      <c r="L27" s="76">
        <f>L26+L23+L19+L16+L10+L13</f>
        <v>240194776</v>
      </c>
      <c r="M27" s="76">
        <f>M26+M23+M19+M16+M10+M13</f>
        <v>80203404.679999992</v>
      </c>
      <c r="N27" s="75">
        <v>5</v>
      </c>
      <c r="O27" s="77" t="s">
        <v>14</v>
      </c>
    </row>
    <row r="28" spans="2:15">
      <c r="L28" s="3"/>
      <c r="M28" s="3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  <row r="40" spans="9:11">
      <c r="I40" s="1"/>
      <c r="K40" s="1"/>
    </row>
    <row r="41" spans="9:11">
      <c r="I41" s="1"/>
      <c r="K41" s="1"/>
    </row>
  </sheetData>
  <mergeCells count="22">
    <mergeCell ref="B27:C27"/>
    <mergeCell ref="D27:J27"/>
    <mergeCell ref="B23:C23"/>
    <mergeCell ref="B26:C26"/>
    <mergeCell ref="D26:J26"/>
    <mergeCell ref="D23:J23"/>
    <mergeCell ref="C24:O24"/>
    <mergeCell ref="C1:O1"/>
    <mergeCell ref="C2:O2"/>
    <mergeCell ref="C4:O4"/>
    <mergeCell ref="D10:J10"/>
    <mergeCell ref="C20:O20"/>
    <mergeCell ref="B19:C19"/>
    <mergeCell ref="D19:J19"/>
    <mergeCell ref="C17:O17"/>
    <mergeCell ref="B10:C10"/>
    <mergeCell ref="C14:O14"/>
    <mergeCell ref="B16:C16"/>
    <mergeCell ref="D16:J16"/>
    <mergeCell ref="B13:C13"/>
    <mergeCell ref="C11:O11"/>
    <mergeCell ref="D13:J13"/>
  </mergeCells>
  <pageMargins left="0.70866141732283505" right="0.70866141732283505" top="0.74803149606299202" bottom="0" header="0.31496062992126" footer="0"/>
  <pageSetup paperSize="9" scale="7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8"/>
  <sheetViews>
    <sheetView rightToLeft="1" zoomScaleNormal="100" workbookViewId="0">
      <selection activeCell="B22" sqref="B22:O22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5" s="2" customFormat="1" ht="27.75" customHeight="1">
      <c r="B1" s="22" t="s">
        <v>4</v>
      </c>
      <c r="C1" s="174" t="s">
        <v>428</v>
      </c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</row>
    <row r="2" spans="2:15" s="2" customFormat="1" ht="27.75" customHeight="1">
      <c r="B2" s="27" t="s">
        <v>5</v>
      </c>
      <c r="C2" s="164" t="s">
        <v>429</v>
      </c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</row>
    <row r="3" spans="2:15" ht="87.75" customHeight="1">
      <c r="B3" s="100" t="s">
        <v>0</v>
      </c>
      <c r="C3" s="101" t="s">
        <v>6</v>
      </c>
      <c r="D3" s="101" t="s">
        <v>7</v>
      </c>
      <c r="E3" s="101" t="s">
        <v>8</v>
      </c>
      <c r="F3" s="101" t="s">
        <v>9</v>
      </c>
      <c r="G3" s="101" t="s">
        <v>22</v>
      </c>
      <c r="H3" s="101" t="s">
        <v>2</v>
      </c>
      <c r="I3" s="101" t="s">
        <v>23</v>
      </c>
      <c r="J3" s="102" t="s">
        <v>10</v>
      </c>
      <c r="K3" s="103" t="s">
        <v>97</v>
      </c>
      <c r="L3" s="101" t="s">
        <v>64</v>
      </c>
      <c r="M3" s="101" t="s">
        <v>65</v>
      </c>
      <c r="N3" s="101" t="s">
        <v>11</v>
      </c>
      <c r="O3" s="101" t="s">
        <v>1</v>
      </c>
    </row>
    <row r="4" spans="2:15" ht="20.100000000000001" customHeight="1">
      <c r="B4" s="85" t="s">
        <v>12</v>
      </c>
      <c r="C4" s="171" t="s">
        <v>3</v>
      </c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</row>
    <row r="5" spans="2:15" ht="20.100000000000001" customHeight="1">
      <c r="B5" s="78" t="s">
        <v>228</v>
      </c>
      <c r="C5" s="79" t="s">
        <v>229</v>
      </c>
      <c r="D5" s="80">
        <v>0.11</v>
      </c>
      <c r="E5" s="80">
        <v>0.12</v>
      </c>
      <c r="F5" s="80">
        <v>0.11</v>
      </c>
      <c r="G5" s="80">
        <v>0.12</v>
      </c>
      <c r="H5" s="80">
        <v>0.12</v>
      </c>
      <c r="I5" s="80">
        <v>0.12</v>
      </c>
      <c r="J5" s="81">
        <v>0</v>
      </c>
      <c r="K5" s="82">
        <v>94</v>
      </c>
      <c r="L5" s="83">
        <v>280654829</v>
      </c>
      <c r="M5" s="83">
        <v>32162951.780000001</v>
      </c>
      <c r="N5" s="84">
        <v>5</v>
      </c>
      <c r="O5" s="24" t="s">
        <v>230</v>
      </c>
    </row>
    <row r="6" spans="2:15" ht="20.100000000000001" customHeight="1">
      <c r="B6" s="173" t="s">
        <v>13</v>
      </c>
      <c r="C6" s="173"/>
      <c r="D6" s="172"/>
      <c r="E6" s="172"/>
      <c r="F6" s="172"/>
      <c r="G6" s="172"/>
      <c r="H6" s="172"/>
      <c r="I6" s="172"/>
      <c r="J6" s="172"/>
      <c r="K6" s="76">
        <f>SUM(K5:K5)</f>
        <v>94</v>
      </c>
      <c r="L6" s="76">
        <f>SUM(L5:L5)</f>
        <v>280654829</v>
      </c>
      <c r="M6" s="76">
        <f>SUM(M5:M5)</f>
        <v>32162951.780000001</v>
      </c>
      <c r="N6" s="75">
        <v>5</v>
      </c>
      <c r="O6" s="77" t="s">
        <v>14</v>
      </c>
    </row>
    <row r="7" spans="2:15" ht="20.100000000000001" customHeight="1">
      <c r="B7" s="85" t="s">
        <v>28</v>
      </c>
      <c r="C7" s="171" t="s">
        <v>31</v>
      </c>
      <c r="D7" s="171" t="s">
        <v>31</v>
      </c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</row>
    <row r="8" spans="2:15" ht="20.100000000000001" customHeight="1">
      <c r="B8" s="78" t="s">
        <v>375</v>
      </c>
      <c r="C8" s="79" t="s">
        <v>178</v>
      </c>
      <c r="D8" s="80">
        <v>1.6</v>
      </c>
      <c r="E8" s="80">
        <v>1.61</v>
      </c>
      <c r="F8" s="80">
        <v>1.6</v>
      </c>
      <c r="G8" s="80">
        <v>1.6</v>
      </c>
      <c r="H8" s="80">
        <v>1.6</v>
      </c>
      <c r="I8" s="80">
        <v>1.61</v>
      </c>
      <c r="J8" s="81">
        <v>-0.62111801242236142</v>
      </c>
      <c r="K8" s="82">
        <v>8</v>
      </c>
      <c r="L8" s="83">
        <v>71189</v>
      </c>
      <c r="M8" s="83">
        <v>114140.84</v>
      </c>
      <c r="N8" s="84">
        <v>3</v>
      </c>
      <c r="O8" s="24" t="s">
        <v>180</v>
      </c>
    </row>
    <row r="9" spans="2:15" ht="20.100000000000001" customHeight="1">
      <c r="B9" s="78" t="s">
        <v>408</v>
      </c>
      <c r="C9" s="79" t="s">
        <v>214</v>
      </c>
      <c r="D9" s="80">
        <v>0.91</v>
      </c>
      <c r="E9" s="80">
        <v>0.91</v>
      </c>
      <c r="F9" s="80">
        <v>0.85</v>
      </c>
      <c r="G9" s="80">
        <v>0.87</v>
      </c>
      <c r="H9" s="80">
        <v>0.85</v>
      </c>
      <c r="I9" s="80">
        <v>0.91</v>
      </c>
      <c r="J9" s="81">
        <v>-6.5934065934066037</v>
      </c>
      <c r="K9" s="82">
        <v>8</v>
      </c>
      <c r="L9" s="83">
        <v>19720</v>
      </c>
      <c r="M9" s="83">
        <v>17107.48</v>
      </c>
      <c r="N9" s="84">
        <v>2</v>
      </c>
      <c r="O9" s="24" t="s">
        <v>215</v>
      </c>
    </row>
    <row r="10" spans="2:15" ht="20.100000000000001" customHeight="1">
      <c r="B10" s="173" t="s">
        <v>94</v>
      </c>
      <c r="C10" s="173"/>
      <c r="D10" s="172"/>
      <c r="E10" s="172"/>
      <c r="F10" s="172"/>
      <c r="G10" s="172"/>
      <c r="H10" s="172"/>
      <c r="I10" s="172"/>
      <c r="J10" s="172"/>
      <c r="K10" s="76">
        <f>SUM(K8:K9)</f>
        <v>16</v>
      </c>
      <c r="L10" s="76">
        <f>SUM(L8:L9)</f>
        <v>90909</v>
      </c>
      <c r="M10" s="76">
        <f>SUM(M8:M9)</f>
        <v>131248.32000000001</v>
      </c>
      <c r="N10" s="75">
        <v>3</v>
      </c>
      <c r="O10" s="77" t="s">
        <v>14</v>
      </c>
    </row>
    <row r="11" spans="2:15" ht="20.100000000000001" customHeight="1">
      <c r="B11" s="85" t="s">
        <v>76</v>
      </c>
      <c r="C11" s="171" t="s">
        <v>30</v>
      </c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71"/>
      <c r="O11" s="171"/>
    </row>
    <row r="12" spans="2:15" ht="20.100000000000001" customHeight="1">
      <c r="B12" s="78" t="s">
        <v>387</v>
      </c>
      <c r="C12" s="79" t="s">
        <v>77</v>
      </c>
      <c r="D12" s="80">
        <v>1.7</v>
      </c>
      <c r="E12" s="80">
        <v>1.7</v>
      </c>
      <c r="F12" s="80">
        <v>1.7</v>
      </c>
      <c r="G12" s="80">
        <v>1.7</v>
      </c>
      <c r="H12" s="95">
        <v>1.7</v>
      </c>
      <c r="I12" s="95">
        <v>1.73</v>
      </c>
      <c r="J12" s="81">
        <v>-1.7341040462427793</v>
      </c>
      <c r="K12" s="82">
        <v>9</v>
      </c>
      <c r="L12" s="83">
        <v>357386</v>
      </c>
      <c r="M12" s="83">
        <v>607556.20000000007</v>
      </c>
      <c r="N12" s="84">
        <v>2</v>
      </c>
      <c r="O12" s="24" t="s">
        <v>78</v>
      </c>
    </row>
    <row r="13" spans="2:15" ht="20.100000000000001" customHeight="1">
      <c r="B13" s="78" t="s">
        <v>341</v>
      </c>
      <c r="C13" s="79" t="s">
        <v>342</v>
      </c>
      <c r="D13" s="80">
        <v>1.42</v>
      </c>
      <c r="E13" s="80">
        <v>1.42</v>
      </c>
      <c r="F13" s="80">
        <v>1.37</v>
      </c>
      <c r="G13" s="80">
        <v>1.39</v>
      </c>
      <c r="H13" s="80">
        <v>1.38</v>
      </c>
      <c r="I13" s="80">
        <v>1.42</v>
      </c>
      <c r="J13" s="81">
        <v>-2.8169014084507116</v>
      </c>
      <c r="K13" s="82">
        <v>97</v>
      </c>
      <c r="L13" s="83">
        <v>37283896</v>
      </c>
      <c r="M13" s="83">
        <v>51939400.329999998</v>
      </c>
      <c r="N13" s="84">
        <v>5</v>
      </c>
      <c r="O13" s="24" t="s">
        <v>343</v>
      </c>
    </row>
    <row r="14" spans="2:15" ht="20.100000000000001" customHeight="1">
      <c r="B14" s="78" t="s">
        <v>401</v>
      </c>
      <c r="C14" s="79" t="s">
        <v>145</v>
      </c>
      <c r="D14" s="80">
        <v>1.94</v>
      </c>
      <c r="E14" s="80">
        <v>1.95</v>
      </c>
      <c r="F14" s="80">
        <v>1.85</v>
      </c>
      <c r="G14" s="80">
        <v>1.9</v>
      </c>
      <c r="H14" s="80">
        <v>1.9</v>
      </c>
      <c r="I14" s="80">
        <v>1.95</v>
      </c>
      <c r="J14" s="81">
        <v>-2.5641025641025661</v>
      </c>
      <c r="K14" s="82">
        <v>161</v>
      </c>
      <c r="L14" s="83">
        <v>8236054</v>
      </c>
      <c r="M14" s="83">
        <v>15624138.739999998</v>
      </c>
      <c r="N14" s="84">
        <v>4</v>
      </c>
      <c r="O14" s="24" t="s">
        <v>146</v>
      </c>
    </row>
    <row r="15" spans="2:15" ht="20.100000000000001" customHeight="1">
      <c r="B15" s="78" t="s">
        <v>377</v>
      </c>
      <c r="C15" s="79" t="s">
        <v>79</v>
      </c>
      <c r="D15" s="80">
        <v>2.2200000000000002</v>
      </c>
      <c r="E15" s="80">
        <v>2.2200000000000002</v>
      </c>
      <c r="F15" s="80">
        <v>2.1</v>
      </c>
      <c r="G15" s="80">
        <v>2.14</v>
      </c>
      <c r="H15" s="80">
        <v>2.1</v>
      </c>
      <c r="I15" s="80">
        <v>2.27</v>
      </c>
      <c r="J15" s="81">
        <v>-7.4889867841409608</v>
      </c>
      <c r="K15" s="82">
        <v>19</v>
      </c>
      <c r="L15" s="83">
        <v>404660</v>
      </c>
      <c r="M15" s="83">
        <v>867743.40999999992</v>
      </c>
      <c r="N15" s="84">
        <v>3</v>
      </c>
      <c r="O15" s="24" t="s">
        <v>80</v>
      </c>
    </row>
    <row r="16" spans="2:15" ht="20.100000000000001" customHeight="1">
      <c r="B16" s="78" t="s">
        <v>349</v>
      </c>
      <c r="C16" s="79" t="s">
        <v>191</v>
      </c>
      <c r="D16" s="80">
        <v>1.73</v>
      </c>
      <c r="E16" s="80">
        <v>1.94</v>
      </c>
      <c r="F16" s="80">
        <v>1.66</v>
      </c>
      <c r="G16" s="80">
        <v>1.75</v>
      </c>
      <c r="H16" s="80">
        <v>1.93</v>
      </c>
      <c r="I16" s="80">
        <v>1.65</v>
      </c>
      <c r="J16" s="81">
        <v>16.969696969696969</v>
      </c>
      <c r="K16" s="82">
        <v>56</v>
      </c>
      <c r="L16" s="83">
        <v>7163060</v>
      </c>
      <c r="M16" s="83">
        <v>12529884.809999999</v>
      </c>
      <c r="N16" s="84">
        <v>5</v>
      </c>
      <c r="O16" s="24" t="s">
        <v>192</v>
      </c>
    </row>
    <row r="17" spans="2:15" ht="20.100000000000001" customHeight="1">
      <c r="B17" s="173" t="s">
        <v>383</v>
      </c>
      <c r="C17" s="173"/>
      <c r="D17" s="172"/>
      <c r="E17" s="172"/>
      <c r="F17" s="172"/>
      <c r="G17" s="172"/>
      <c r="H17" s="172"/>
      <c r="I17" s="172"/>
      <c r="J17" s="172"/>
      <c r="K17" s="76">
        <f>SUM(K12:K16)</f>
        <v>342</v>
      </c>
      <c r="L17" s="76">
        <f>SUM(L12:L16)</f>
        <v>53445056</v>
      </c>
      <c r="M17" s="76">
        <f>SUM(M12:M16)</f>
        <v>81568723.489999995</v>
      </c>
      <c r="N17" s="75">
        <v>5</v>
      </c>
      <c r="O17" s="77" t="s">
        <v>14</v>
      </c>
    </row>
    <row r="18" spans="2:15" ht="20.100000000000001" customHeight="1">
      <c r="B18" s="85" t="s">
        <v>16</v>
      </c>
      <c r="C18" s="171"/>
      <c r="D18" s="171"/>
      <c r="E18" s="171"/>
      <c r="F18" s="171"/>
      <c r="G18" s="171"/>
      <c r="H18" s="171"/>
      <c r="I18" s="171"/>
      <c r="J18" s="171"/>
      <c r="K18" s="171"/>
      <c r="L18" s="171"/>
      <c r="M18" s="171"/>
      <c r="N18" s="171" t="s">
        <v>63</v>
      </c>
      <c r="O18" s="171"/>
    </row>
    <row r="19" spans="2:15" ht="20.100000000000001" customHeight="1">
      <c r="B19" s="78" t="s">
        <v>101</v>
      </c>
      <c r="C19" s="79" t="s">
        <v>102</v>
      </c>
      <c r="D19" s="80">
        <v>21.5</v>
      </c>
      <c r="E19" s="80">
        <v>21.99</v>
      </c>
      <c r="F19" s="80">
        <v>20.3</v>
      </c>
      <c r="G19" s="80">
        <v>20.93</v>
      </c>
      <c r="H19" s="80">
        <v>20.81</v>
      </c>
      <c r="I19" s="80">
        <v>21.1</v>
      </c>
      <c r="J19" s="81">
        <v>-1.3744075829383973</v>
      </c>
      <c r="K19" s="82">
        <v>147</v>
      </c>
      <c r="L19" s="83">
        <v>10128223</v>
      </c>
      <c r="M19" s="83">
        <v>211987437.24000001</v>
      </c>
      <c r="N19" s="84">
        <v>5</v>
      </c>
      <c r="O19" s="24" t="s">
        <v>104</v>
      </c>
    </row>
    <row r="20" spans="2:15" ht="20.100000000000001" customHeight="1">
      <c r="B20" s="173" t="s">
        <v>17</v>
      </c>
      <c r="C20" s="173"/>
      <c r="D20" s="172"/>
      <c r="E20" s="172"/>
      <c r="F20" s="172"/>
      <c r="G20" s="172"/>
      <c r="H20" s="172"/>
      <c r="I20" s="172"/>
      <c r="J20" s="172"/>
      <c r="K20" s="76">
        <f>K19</f>
        <v>147</v>
      </c>
      <c r="L20" s="76">
        <f t="shared" ref="L20:M20" si="0">L19</f>
        <v>10128223</v>
      </c>
      <c r="M20" s="76">
        <f t="shared" si="0"/>
        <v>211987437.24000001</v>
      </c>
      <c r="N20" s="75">
        <v>5</v>
      </c>
      <c r="O20" s="77" t="s">
        <v>14</v>
      </c>
    </row>
    <row r="21" spans="2:15" ht="20.100000000000001" customHeight="1">
      <c r="B21" s="85" t="s">
        <v>18</v>
      </c>
      <c r="C21" s="171" t="s">
        <v>29</v>
      </c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 t="s">
        <v>29</v>
      </c>
      <c r="O21" s="171"/>
    </row>
    <row r="22" spans="2:15" ht="20.100000000000001" customHeight="1">
      <c r="B22" s="78" t="s">
        <v>360</v>
      </c>
      <c r="C22" s="79" t="s">
        <v>141</v>
      </c>
      <c r="D22" s="80">
        <v>4.92</v>
      </c>
      <c r="E22" s="80">
        <v>4.92</v>
      </c>
      <c r="F22" s="80">
        <v>4.88</v>
      </c>
      <c r="G22" s="80">
        <v>4.9000000000000004</v>
      </c>
      <c r="H22" s="80">
        <v>4.9000000000000004</v>
      </c>
      <c r="I22" s="80">
        <v>4.92</v>
      </c>
      <c r="J22" s="81">
        <v>-0.40650406504064707</v>
      </c>
      <c r="K22" s="82">
        <v>110</v>
      </c>
      <c r="L22" s="83">
        <v>9635070</v>
      </c>
      <c r="M22" s="83">
        <v>47199979.560000002</v>
      </c>
      <c r="N22" s="84">
        <v>5</v>
      </c>
      <c r="O22" s="24" t="s">
        <v>142</v>
      </c>
    </row>
    <row r="23" spans="2:15" ht="20.100000000000001" customHeight="1">
      <c r="B23" s="173" t="s">
        <v>19</v>
      </c>
      <c r="C23" s="173"/>
      <c r="D23" s="172"/>
      <c r="E23" s="172"/>
      <c r="F23" s="172"/>
      <c r="G23" s="172"/>
      <c r="H23" s="172"/>
      <c r="I23" s="172"/>
      <c r="J23" s="172"/>
      <c r="K23" s="76">
        <f>SUM(K22)</f>
        <v>110</v>
      </c>
      <c r="L23" s="76">
        <f>SUM(L22)</f>
        <v>9635070</v>
      </c>
      <c r="M23" s="76">
        <f>SUM(M22)</f>
        <v>47199979.560000002</v>
      </c>
      <c r="N23" s="75">
        <v>5</v>
      </c>
      <c r="O23" s="77" t="s">
        <v>14</v>
      </c>
    </row>
    <row r="24" spans="2:15" ht="20.100000000000001" customHeight="1">
      <c r="B24" s="173" t="s">
        <v>20</v>
      </c>
      <c r="C24" s="173"/>
      <c r="D24" s="137"/>
      <c r="E24" s="137"/>
      <c r="F24" s="137"/>
      <c r="G24" s="137"/>
      <c r="H24" s="137"/>
      <c r="I24" s="137"/>
      <c r="J24" s="137"/>
      <c r="K24" s="76">
        <f>K23+K20+K17+K10+K6</f>
        <v>709</v>
      </c>
      <c r="L24" s="76">
        <f t="shared" ref="L24:M24" si="1">L23+L20+L17+L10+L6</f>
        <v>353954087</v>
      </c>
      <c r="M24" s="76">
        <f t="shared" si="1"/>
        <v>373050340.38999999</v>
      </c>
      <c r="N24" s="76">
        <v>5</v>
      </c>
      <c r="O24" s="86" t="s">
        <v>14</v>
      </c>
    </row>
    <row r="25" spans="2:15" ht="30" customHeight="1"/>
    <row r="28" spans="2:15">
      <c r="L28" s="3"/>
    </row>
  </sheetData>
  <mergeCells count="19">
    <mergeCell ref="C1:O1"/>
    <mergeCell ref="C2:O2"/>
    <mergeCell ref="B20:C20"/>
    <mergeCell ref="D20:J20"/>
    <mergeCell ref="C11:O11"/>
    <mergeCell ref="B17:C17"/>
    <mergeCell ref="B10:C10"/>
    <mergeCell ref="D10:J10"/>
    <mergeCell ref="C4:O4"/>
    <mergeCell ref="D6:J6"/>
    <mergeCell ref="C7:O7"/>
    <mergeCell ref="D17:J17"/>
    <mergeCell ref="B6:C6"/>
    <mergeCell ref="C18:O18"/>
    <mergeCell ref="B23:C23"/>
    <mergeCell ref="D23:J23"/>
    <mergeCell ref="B24:C24"/>
    <mergeCell ref="D24:J24"/>
    <mergeCell ref="C21:O21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تداولات سوق العراق للاوراق الما</vt:lpstr>
      <vt:lpstr>نشرة ISX-OTC</vt:lpstr>
      <vt:lpstr>تداولات غير العراقيين-شراءو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2026-02-09T07:56:41Z</cp:lastPrinted>
  <dcterms:created xsi:type="dcterms:W3CDTF">2004-07-25T21:47:51Z</dcterms:created>
  <dcterms:modified xsi:type="dcterms:W3CDTF">2026-02-09T07:56:56Z</dcterms:modified>
</cp:coreProperties>
</file>